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iterisinc1-my.sharepoint.com/personal/heisecd_iteris_com/Documents/1. Programs/Florida/2024-2025 FL Architecture Maintenance/Maint and Action Item Log + Schedule/"/>
    </mc:Choice>
  </mc:AlternateContent>
  <xr:revisionPtr revIDLastSave="1" documentId="8_{F6C5F677-4363-4E00-BF89-7740B36C783D}" xr6:coauthVersionLast="47" xr6:coauthVersionMax="47" xr10:uidLastSave="{46256934-F50B-45FB-9973-C590E71F0A98}"/>
  <bookViews>
    <workbookView xWindow="-120" yWindow="-120" windowWidth="29040" windowHeight="15840" xr2:uid="{00000000-000D-0000-FFFF-FFFF00000000}"/>
  </bookViews>
  <sheets>
    <sheet name="Maintenance Log for Website" sheetId="6" r:id="rId1"/>
  </sheets>
  <definedNames>
    <definedName name="_xlnm._FilterDatabase" localSheetId="0" hidden="1">'Maintenance Log for Website'!$A$3:$W$18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6" l="1"/>
  <c r="M36" i="6" s="1"/>
  <c r="K36" i="6"/>
  <c r="J36" i="6"/>
  <c r="I36" i="6"/>
  <c r="H36" i="6"/>
  <c r="F36" i="6"/>
  <c r="E36" i="6"/>
  <c r="D36" i="6"/>
  <c r="C36" i="6"/>
  <c r="L35" i="6"/>
  <c r="M35" i="6" s="1"/>
  <c r="K35" i="6"/>
  <c r="J35" i="6"/>
  <c r="I35" i="6"/>
  <c r="H35" i="6"/>
  <c r="F35" i="6"/>
  <c r="E35" i="6"/>
  <c r="D35" i="6"/>
  <c r="C35" i="6"/>
  <c r="L34" i="6"/>
  <c r="M34" i="6" s="1"/>
  <c r="K34" i="6"/>
  <c r="J34" i="6"/>
  <c r="I34" i="6"/>
  <c r="H34" i="6"/>
  <c r="F34" i="6"/>
  <c r="E34" i="6"/>
  <c r="D34" i="6"/>
  <c r="C34" i="6"/>
  <c r="L33" i="6"/>
  <c r="M33" i="6" s="1"/>
  <c r="K33" i="6"/>
  <c r="J33" i="6"/>
  <c r="I33" i="6"/>
  <c r="H33" i="6"/>
  <c r="F33" i="6"/>
  <c r="E33" i="6"/>
  <c r="D33" i="6"/>
  <c r="C33" i="6"/>
  <c r="L32" i="6"/>
  <c r="M32" i="6" s="1"/>
  <c r="K32" i="6"/>
  <c r="J32" i="6"/>
  <c r="I32" i="6"/>
  <c r="H32" i="6"/>
  <c r="F32" i="6"/>
  <c r="E32" i="6"/>
  <c r="D32" i="6"/>
  <c r="C32" i="6"/>
  <c r="L31" i="6"/>
  <c r="M31" i="6" s="1"/>
  <c r="K31" i="6"/>
  <c r="J31" i="6"/>
  <c r="I31" i="6"/>
  <c r="H31" i="6"/>
  <c r="F31" i="6"/>
  <c r="E31" i="6"/>
  <c r="D31" i="6"/>
  <c r="C31" i="6"/>
  <c r="L30" i="6"/>
  <c r="M30" i="6" s="1"/>
  <c r="K30" i="6"/>
  <c r="J30" i="6"/>
  <c r="I30" i="6"/>
  <c r="H30" i="6"/>
  <c r="F30" i="6"/>
  <c r="E30" i="6"/>
  <c r="D30" i="6"/>
  <c r="C30" i="6"/>
  <c r="L29" i="6"/>
  <c r="M29" i="6" s="1"/>
  <c r="K29" i="6"/>
  <c r="J29" i="6"/>
  <c r="I29" i="6"/>
  <c r="H29" i="6"/>
  <c r="F29" i="6"/>
  <c r="E29" i="6"/>
  <c r="D29" i="6"/>
  <c r="C29" i="6"/>
  <c r="L28" i="6"/>
  <c r="K28" i="6"/>
  <c r="J28" i="6"/>
  <c r="I28" i="6"/>
  <c r="H28" i="6"/>
  <c r="F28" i="6"/>
  <c r="E28" i="6"/>
  <c r="D28" i="6"/>
  <c r="C28" i="6"/>
  <c r="D37" i="6" l="1"/>
  <c r="E37" i="6"/>
  <c r="F37" i="6"/>
  <c r="I37" i="6"/>
  <c r="J37" i="6"/>
  <c r="C37" i="6"/>
  <c r="K37" i="6"/>
  <c r="L37" i="6"/>
  <c r="M28" i="6"/>
</calcChain>
</file>

<file path=xl/sharedStrings.xml><?xml version="1.0" encoding="utf-8"?>
<sst xmlns="http://schemas.openxmlformats.org/spreadsheetml/2006/main" count="188" uniqueCount="121">
  <si>
    <t>Florida Architecture Maintenance Log</t>
  </si>
  <si>
    <t>Impact</t>
  </si>
  <si>
    <t>Architecture Component</t>
  </si>
  <si>
    <t>#</t>
  </si>
  <si>
    <t>Date</t>
  </si>
  <si>
    <t>Architecture</t>
  </si>
  <si>
    <t>Source</t>
  </si>
  <si>
    <t>Contact</t>
  </si>
  <si>
    <t>CR Form</t>
  </si>
  <si>
    <t>Change</t>
  </si>
  <si>
    <t>Disposition</t>
  </si>
  <si>
    <t>Recommend Update</t>
  </si>
  <si>
    <t>Update Target</t>
  </si>
  <si>
    <t>Incorporated</t>
  </si>
  <si>
    <t>Incorporation Date</t>
  </si>
  <si>
    <t>Status / Notes</t>
  </si>
  <si>
    <t>Website</t>
  </si>
  <si>
    <t>Database</t>
  </si>
  <si>
    <t>STA</t>
  </si>
  <si>
    <t>INV</t>
  </si>
  <si>
    <t>SER</t>
  </si>
  <si>
    <t>R&amp;R</t>
  </si>
  <si>
    <t>INF</t>
  </si>
  <si>
    <t>STD</t>
  </si>
  <si>
    <t>AGR</t>
  </si>
  <si>
    <t>PRJ</t>
  </si>
  <si>
    <t>D5 RITSA</t>
  </si>
  <si>
    <t>Yes</t>
  </si>
  <si>
    <t>D1 RITSA</t>
  </si>
  <si>
    <t>All Architectures</t>
  </si>
  <si>
    <t>D7 RITSA</t>
  </si>
  <si>
    <t>D3 RITSA</t>
  </si>
  <si>
    <t>SITSA</t>
  </si>
  <si>
    <t>Y</t>
  </si>
  <si>
    <t>D4/6 RITSA</t>
  </si>
  <si>
    <t>Change Request Form: Broward County Transit</t>
  </si>
  <si>
    <t>Lina Kulikowski / Broward County Transit</t>
  </si>
  <si>
    <t>FTE RITSA</t>
  </si>
  <si>
    <t>D2 RITSA</t>
  </si>
  <si>
    <t>Change Request Form: City of Sarasota</t>
  </si>
  <si>
    <t>Change Request Form: FDOT District 5</t>
  </si>
  <si>
    <t>Change Request Form: FDOT District 6</t>
  </si>
  <si>
    <t>David Williams / FDOT District 5</t>
  </si>
  <si>
    <t>Email Request</t>
  </si>
  <si>
    <t>Log Items</t>
  </si>
  <si>
    <t>Comments</t>
  </si>
  <si>
    <t>Maintenance Log Status</t>
  </si>
  <si>
    <t>Total Incorp</t>
  </si>
  <si>
    <t>N/A Log Items</t>
  </si>
  <si>
    <t>Change Forms Remain</t>
  </si>
  <si>
    <t>Items Remain</t>
  </si>
  <si>
    <t>Total</t>
  </si>
  <si>
    <t>Nikesh Patel &amp; Dennis Hughes / City of Sarasota</t>
  </si>
  <si>
    <t>City of Sarasota Fiber Optic Cable Expansion: In Design</t>
  </si>
  <si>
    <t>Existing project in D1 RITSA: City of Sarasota Fiber Optic Cable Expansion; change project status from planned to on-going</t>
  </si>
  <si>
    <t>Status change planned to on-going</t>
  </si>
  <si>
    <t>City of Sarasota Fiber Optic Cable Expansion: In Construction</t>
  </si>
  <si>
    <t>Change Request is duplicate of #184 but the project is In Construction; follow #184 disposition</t>
  </si>
  <si>
    <t>City of Sarasota CAV Project:  Complete</t>
  </si>
  <si>
    <t>City of Sarasota CAV Project has been completed (Summer 2024); Change project status to existing along with all project components and merge into D1 RITSA</t>
  </si>
  <si>
    <t>Status change planned to existing and merge into RITSA</t>
  </si>
  <si>
    <t>Jeremy Dilmore &amp; David Williams / FDOT District 5</t>
  </si>
  <si>
    <t>Updates to District 5 Architecture Agreements: New or updated agreements relating to:
-Wireless Bridge Agreement (FDOT D5 and Sumter Co)
---Description - License agreement enabling District personnel or its designee to deploy wireless devices on county roadway to facilitate County's connection to FDOT ITS network. Agreement also enables Sumter County's access to the FDOT ITS network. 
-OBU License Agreement (FDOT D5 and Seminole Co)
---Description - License agreement enabling District personnel or its designee to deploy OBU devices on Seminole County Fire Department fleet vehicles. Establishes roles and responsibilities for the two parties. 
-SODA-TOP OBU License Agreement (FDOT D5, LYNX, and City of Orlando)
---Description - License agreement enabling District personnel or its designee to deploy OBU devices on LYNX transit vehicles. Establishes roles and responsibilities for the three parties.
These are new or updated agreements facilitating ITS or CAV deployments with partner local agencies and with vendors.</t>
  </si>
  <si>
    <t>Add agreement revisions to D5 RITSA</t>
  </si>
  <si>
    <r>
      <rPr>
        <b/>
        <sz val="11"/>
        <color theme="1"/>
        <rFont val="Calibri"/>
        <family val="2"/>
        <scheme val="minor"/>
      </rPr>
      <t>Add</t>
    </r>
    <r>
      <rPr>
        <sz val="11"/>
        <color theme="1"/>
        <rFont val="Calibri"/>
        <family val="2"/>
        <scheme val="minor"/>
      </rPr>
      <t xml:space="preserve">: Wireless bridge, OBU for Seminole, SODA
</t>
    </r>
    <r>
      <rPr>
        <b/>
        <sz val="11"/>
        <color theme="1"/>
        <rFont val="Calibri"/>
        <family val="2"/>
        <scheme val="minor"/>
      </rPr>
      <t>No Updates, just additions</t>
    </r>
  </si>
  <si>
    <r>
      <rPr>
        <sz val="11"/>
        <color rgb="FF375623"/>
        <rFont val="Calibri"/>
        <family val="2"/>
        <scheme val="minor"/>
      </rPr>
      <t xml:space="preserve">Stakeholder and Inventory revision requests: 
Stakeholders:
1.	Broward County now has a Public Works Department and a Transportation Department. Please contact Broward County Public Works Department if you have not received change requests from them.
2.	Both the Broward County Transit and Broward County Fleet are now under the Department of Transportation. However, we will keep Broward County Transit as a stakeholder for now.
</t>
    </r>
    <r>
      <rPr>
        <b/>
        <u/>
        <sz val="11"/>
        <color rgb="FF000000"/>
        <rFont val="Calibri"/>
        <family val="2"/>
        <scheme val="minor"/>
      </rPr>
      <t xml:space="preserve">Inventory Elements:
</t>
    </r>
    <r>
      <rPr>
        <sz val="11"/>
        <color rgb="FF000000"/>
        <rFont val="Calibri"/>
        <family val="2"/>
        <scheme val="minor"/>
      </rPr>
      <t xml:space="preserve">1.	Broward County Transit Communications Center:
a.	Stakeholder should be Broward County Transit and not Broward County Public Works and Transportation Administration
b.	National ITS Architecture Services associated with Broward County Transit Communications Center:
i.	Remove duplicates
2.	BCT Bus Maintenance Centers
a.	National ITS Architecture Services associated with BCT Bus Maintenance Centers:
i.	Remove duplicates
3.	Broward County Transit Systems:
a.	National ITS Architecture Services associated with BCT Transit Systems:
i.	Remove duplicates 
4.	Broward County Rail Maintenance Center:
a.	National ITS Architecture Services associated with Broward County Rail Maintenance Center:
i.	Remove duplicates
5.	Broward County Rail Operations:
a.	National ITS Architecture Services associated with Broward County Rail Operations:
i.	Remove duplicates
6.	Broward County Transit / Rail Operational Control Center
a.	National ITS Architecture Services associated with Broward County Transit / Rail Operational Control Center:
i.	Remove duplicates
</t>
    </r>
  </si>
  <si>
    <t>Revise stakeholders and inventory as requested</t>
  </si>
  <si>
    <r>
      <rPr>
        <b/>
        <sz val="11"/>
        <color rgb="FF375623"/>
        <rFont val="Calibri"/>
        <family val="2"/>
        <scheme val="minor"/>
      </rPr>
      <t xml:space="preserve">1.b.i) </t>
    </r>
    <r>
      <rPr>
        <b/>
        <sz val="11"/>
        <color rgb="FF000000"/>
        <rFont val="Calibri"/>
        <family val="2"/>
        <scheme val="minor"/>
      </rPr>
      <t xml:space="preserve">Broward County Transit Communications center duplicate services: PT04, PT05, PT14. </t>
    </r>
    <r>
      <rPr>
        <b/>
        <sz val="11"/>
        <color rgb="FFFF0000"/>
        <rFont val="Calibri"/>
        <family val="2"/>
        <scheme val="minor"/>
      </rPr>
      <t xml:space="preserve">Note </t>
    </r>
    <r>
      <rPr>
        <b/>
        <sz val="11"/>
        <color rgb="FF000000"/>
        <rFont val="Calibri"/>
        <family val="2"/>
        <scheme val="minor"/>
      </rPr>
      <t xml:space="preserve">Broward County Transit </t>
    </r>
    <r>
      <rPr>
        <b/>
        <i/>
        <sz val="11"/>
        <color rgb="FF000000"/>
        <rFont val="Calibri"/>
        <family val="2"/>
        <scheme val="minor"/>
      </rPr>
      <t xml:space="preserve">Communciations Center </t>
    </r>
    <r>
      <rPr>
        <b/>
        <sz val="11"/>
        <color rgb="FF000000"/>
        <rFont val="Calibri"/>
        <family val="2"/>
        <scheme val="minor"/>
      </rPr>
      <t xml:space="preserve">is selected in RAD-IT for these services but no information flows are connected to it. Assess information flows to apply to services or remove element from those services. Check with Chuck regarding duplication in web generator.
2.a.i) BCT Bus Maintenance Centers duplicate services: </t>
    </r>
    <r>
      <rPr>
        <b/>
        <i/>
        <sz val="11"/>
        <color rgb="FFFF0000"/>
        <rFont val="Calibri"/>
        <family val="2"/>
        <scheme val="minor"/>
      </rPr>
      <t>Note</t>
    </r>
    <r>
      <rPr>
        <b/>
        <i/>
        <sz val="11"/>
        <color rgb="FF000000"/>
        <rFont val="Calibri"/>
        <family val="2"/>
        <scheme val="minor"/>
      </rPr>
      <t xml:space="preserve">, no duplicate serivices are selected. Check with Chuck regarding duplication in web generator.
</t>
    </r>
    <r>
      <rPr>
        <b/>
        <sz val="11"/>
        <color rgb="FF000000"/>
        <rFont val="Calibri"/>
        <family val="2"/>
        <scheme val="minor"/>
      </rPr>
      <t xml:space="preserve">3.a.i) Broward County Transit Communications center duplicate services: PT14. </t>
    </r>
    <r>
      <rPr>
        <b/>
        <sz val="11"/>
        <color rgb="FFFF0000"/>
        <rFont val="Calibri"/>
        <family val="2"/>
        <scheme val="minor"/>
      </rPr>
      <t xml:space="preserve">Note </t>
    </r>
    <r>
      <rPr>
        <b/>
        <sz val="11"/>
        <color rgb="FF000000"/>
        <rFont val="Calibri"/>
        <family val="2"/>
        <scheme val="minor"/>
      </rPr>
      <t xml:space="preserve">there are duplicates because there is a 1 of 2 and 2 of 2 SP added for PT14. Check with Chuck regarding duplication in web generator.   
4,5,6.a.i) </t>
    </r>
    <r>
      <rPr>
        <b/>
        <sz val="11"/>
        <color rgb="FFFF0000"/>
        <rFont val="Calibri"/>
        <family val="2"/>
        <scheme val="minor"/>
      </rPr>
      <t>Note</t>
    </r>
    <r>
      <rPr>
        <b/>
        <sz val="11"/>
        <color rgb="FF000000"/>
        <rFont val="Calibri"/>
        <family val="2"/>
        <scheme val="minor"/>
      </rPr>
      <t xml:space="preserve">, no duplicate serivices are selected.  Check with Chuck regarding duplication in web generator.                 </t>
    </r>
  </si>
  <si>
    <t>Change Request Form: City of Holmes Beach</t>
  </si>
  <si>
    <t>Sage Kamiya / City of Holmes Beach</t>
  </si>
  <si>
    <t>Stakeholder Addition: City of Holmes Beach - The City of Holmes Beach has three signals on the state highway system and one local traffic signal that are existing in the Manatee County system and will now be maintained by the City of Holmes Beach</t>
  </si>
  <si>
    <t>Revise stakeholder and inventory as requested; Apply TM03 Traffic Signal Control with inventory elements</t>
  </si>
  <si>
    <t>Michael Carnevale / City of Winter Haven</t>
  </si>
  <si>
    <t xml:space="preserve">Stakeholder List changes: add Mike Campbell, Mo Siriam, and Josh Crosby to your District 1 Stakeholder list for outreach. </t>
  </si>
  <si>
    <t>Add City of Winter Haven names to D1 stakeholder list.</t>
  </si>
  <si>
    <t>No change to architecture.</t>
  </si>
  <si>
    <t>FDOT Shortcut System: District 5 is trying to determine how the Shortcut system fits into the existing architecture.</t>
  </si>
  <si>
    <t>Create project architecture as discussed with D5 staff; Shortcut System is an ATMS for traffic signals only; owned by FDOT</t>
  </si>
  <si>
    <t>D5 Meeting conducted 9/16/2024
Shortcut System is…
ATMS for traffic signals only;
Owned by FDOT;
Talks to field equipment using NTCIP</t>
  </si>
  <si>
    <t>Carlos Dardes &amp; Sergio Bravo / FDOT District 6</t>
  </si>
  <si>
    <t>New Project - Incident Response Vehicle Pilot Project: Equipping the FDOT District 6 emergency responders fleet with this technology enhanced incident management operations by providing real-time
alerts to navigation systems. This real-time notification system also reduces the risk of secondary accidents, and ensures safer operations for responders.</t>
  </si>
  <si>
    <t>Revise architecture as requested. HASS alert related; adjust update to ARC-IT 9.3 update.</t>
  </si>
  <si>
    <t>Revise RITSA after ARC-IT Version 9.3 release.</t>
  </si>
  <si>
    <t>Change Request Form: FDOT CO</t>
  </si>
  <si>
    <t>James Landini / FDOT CO</t>
  </si>
  <si>
    <t xml:space="preserve">New Project - UAV Video Integration with DIVAS: Add Project: UAV Video Integration with DIVAS.Add: Service Package TM01: Infrastructure-Based Traffic Surveillance (modified for UAV). This Service is not currently in the SITSA. Description: FDOT is using video images from Unmanned Aerial Vehicles (UAVs or Drones) to support emergency response and management. UAV video images will connect directly to DIVAS via wireless internet and become available to FDOT emergency managers and others through DIVAS. Electronically tethered UAV are deployed and controlled in the vacinity of the emergency conditions being surveilled. 
All other video images that input to DIVAS come from FDOT or local agency traffic management centers. This is the first time video images will come directly (through third-party) from the camera to DIVAS. </t>
  </si>
  <si>
    <t>Revise architecture as requested.
Create a UAV project and a Truck-mounted Video project with the same services and functionality.</t>
  </si>
  <si>
    <t xml:space="preserve">DIVAS Truck Video Integration and DIVAS UAV Video Integration Projects added. </t>
  </si>
  <si>
    <t>Sergio Bravo / FDOT District 6</t>
  </si>
  <si>
    <t>Project status change - FDOT District 6 Keys COAST: FDOT District 6 Keys COAST project has received Final Acceptance. The following project architectures should be removed from the ITS Project section. Additionally, the associated service packages interconnects and information flows should be relabeled from "Planned" to "Existing".
FDOT District 6 Keys COAST (ATSPM)
FDOT District 6 Keys COAST (Drawbridge)
FDOT District 6 Keys COAST (Pedestrian / Cyclist Safety)
FDOT District 6 Keys COAST (Signal Priority / Preemption)
FDOT District 6 Keys COAST (Vehicle to Vehicle Safety)
FDOT District 6 Keys COAST (Weigh Station)</t>
  </si>
  <si>
    <t xml:space="preserve">Revise architecture as requested. Change status, merge projects, remove projects </t>
  </si>
  <si>
    <t xml:space="preserve">Change the information flows on the interfaces tab from planned to existing in the prior to deleting them from the start tab. </t>
  </si>
  <si>
    <t>New Project – SWZ Management for Okeechobee Road
Reconstruction Projects: Project limits: SR 25/US 27/Okeechobee Road from Miami-Dade/Broward County line to the SR 826 (Palmetto Expressway).
Project description: FDOT Disctrict 6 Smart Work Zone (SWZ) Management for SR 25/US 27/Okeechobee Road Reconstruction Projects is currently ongoing. This SWZ system is being deployed for each segment of the Okeechobee Road Reconstruction Project. One segment of the project has so far been completed. The SWZ system is operating along the remaining segments under construction.
The SWZ deploys ITS devices including CCTV, PCMS, MVDS, and Bluetooh travel time readers, to monitor the active work zone. The SWZ system will perform Advanced Work Zone Information, Queue Detection and Warning, and Advanced Incident Warning.
Advanced Detour Routing Information was initially considered, but not deployed.</t>
  </si>
  <si>
    <t>Revise architecture as requested</t>
  </si>
  <si>
    <t>New Project - Warning Gate System Status Notification: 95 Express Lanes Warning Gate System within FDOT District 6 is equipped with wireless network devices that automatically dispatch digital waning gates status alerts to commonly used third-party naviagtion systems.
Equipping the FDOT District 6 Warning Gates with this technology enhances the District 6 Express Lanes facility operation efforts by providing realtime alerts to navigation systems. This real-time notification empower drivers to make more informed decisions and improve safety for all users.</t>
  </si>
  <si>
    <t>Revise architecture to add project: Warning Gate System Status Notification Project. Versilis-HAAS Alert System for Warning Gates evaluation document provides information to guide architecture changes.</t>
  </si>
  <si>
    <t xml:space="preserve">Apply TM19 Roadway Closure Management service mapping District 6 95 Express Ramp Warning Gates to ITS Roadway Equipment, the Warning Gate Alert System (represented by the HAAS Alert System) to Traffic Management Center, and including the Private Sector Traveler Information Services element (represented by WAZE). </t>
  </si>
  <si>
    <t>Change Request Form: Palm Beach County</t>
  </si>
  <si>
    <t>Hossam Abdel All / Palm Beach County</t>
  </si>
  <si>
    <t>PBC TSP/EVP: The subject project allows for Transit Signal Priority (SP PT09) as well as Emergency Vehicle Preemption (SP PS03). Enhancing bus service reliability as well as improve first responder safety and efficiency in responding to events.</t>
  </si>
  <si>
    <t>Change Palm Beach County Transit Signal Priority Project name to Palm Beach County Transit Signal Priority and Emergency Vehicle Preemption Project; Add PS03 service; reference PBC RFP for scope and interfaces.</t>
  </si>
  <si>
    <t>Architecture Team</t>
  </si>
  <si>
    <t>Cliff Heise / Iteris</t>
  </si>
  <si>
    <t>Convert all architectures to ARC-IT Version 9.3.</t>
  </si>
  <si>
    <t>Revise Architectures as requested</t>
  </si>
  <si>
    <t>2024-2025 Update Recommended</t>
  </si>
  <si>
    <t>2024-2025  Targets Incorporated</t>
  </si>
  <si>
    <t>Change Forms</t>
  </si>
  <si>
    <r>
      <rPr>
        <b/>
        <sz val="11"/>
        <color rgb="FF375623"/>
        <rFont val="Calibri"/>
        <family val="2"/>
        <scheme val="minor"/>
      </rPr>
      <t>Stakeholder tab</t>
    </r>
    <r>
      <rPr>
        <b/>
        <sz val="11"/>
        <color rgb="FF000000"/>
        <rFont val="Calibri"/>
        <family val="2"/>
        <scheme val="minor"/>
      </rPr>
      <t>: Add a City of Holmes Beach stakeholder.
Inventory tab: Add the following elements (City of Holmes Beach Traffic Control equipment, and Traffic Signal Control System). 
Services tab: Add TM03
R&amp;R tab: Add City of Holmes Beach Traffic Signal Controller Upgrade Roles and Responsibilities.
Functions tab: Add City of Holmes Beach Traffic Control Equipment (see City of ___ Traffic Control Equipment for functionality options).
Interfaces tab: Add interfaces for TM03.</t>
    </r>
  </si>
  <si>
    <t>Further project detail is provided in the change request form.</t>
  </si>
  <si>
    <t>Create new project.</t>
  </si>
  <si>
    <t>All Architectures converted to ARC-IT Version 9.3.</t>
  </si>
  <si>
    <t>Change Request</t>
  </si>
  <si>
    <t>Steve Bahler / FDOT (HNTB)</t>
  </si>
  <si>
    <t>Add new project: SunGuide® Software GIS and AI NextGen Enhancements (GANE): GANE will replace the existing SunGuide Databus with a commercial-off-the-shelf (COTS) component to facilitate expanded throughput and responsivieness and with an industry standard centralized interface. GANE will also replace the existing user interface map control with a GIS provider system and aritificial intelligent (AI) capabilities to improve system performance, functionality, responsiveness, and user interface. GANE will convert control of devices and event data to a GIS-based system. GANE will modify the SunGuide system to support a cloud-based deployment in the future. This element is preparing SunGuide for a future cloud-based deployment. 
Currently, incidents are located in reference to manually entered coordinates, such as "before", "at", or "beyond" an interchange or intersection. The change will automatically locate incidents and automatically propose incidnet response plans for DMS based on the exaxt location of the incident and the DMS. This change will improve the efficiency and timelness of incident responses, reducing the amount of effort an Operator will need to accurately locate the traffic event. It will eliminate the need for an Administrator to code intersection locations so that additional arterials can be added to the TMC coverage in support of integrated corridor management and management of priority corridors. Additionally, GANE will enable development of customized  incidnent response plans based on incident type, severity, and location and based on existing and forecast traffic conditions, weather, and other incidents rather selecting a response plan from a drop down menu. FDOT anticipates a cloud-based SunGuide may be necessary for future expansion of CV hardware and communications in the state of Florida.</t>
  </si>
  <si>
    <t>Add project to architecture</t>
  </si>
  <si>
    <t xml:space="preserve">This change will be implemented statewide, so all FDOT RTMC and STMC will be impacted by the change. </t>
  </si>
  <si>
    <t xml:space="preserve">City of Sarasota Fiber Optic Cable Expansion Project status change: Project status updated to design completion hold. The design has been complted, and the project is on hold until a project manager can be assigned. </t>
  </si>
  <si>
    <t>Change Request is related to #184; follow #184 disposition. Current project status is On-going from a previous change request; no revision required for this CR.</t>
  </si>
  <si>
    <t>City of Sarasota CAV Project: Complete</t>
  </si>
  <si>
    <t>This is the same CR as #186; likely confusion caused by not seeing change in Version 9.3 update. No revision required for this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</si>
</sst>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sz val="11"/>
      <color rgb="FF000000"/>
      <name val="Calibri"/>
      <family val="2"/>
    </font>
    <font>
      <sz val="11"/>
      <color rgb="FF375623"/>
      <name val="Calibri"/>
      <family val="2"/>
      <scheme val="minor"/>
    </font>
    <font>
      <b/>
      <sz val="11"/>
      <color rgb="FF000000"/>
      <name val="Calibri"/>
      <family val="2"/>
      <scheme val="minor"/>
    </font>
    <font>
      <b/>
      <u/>
      <sz val="11"/>
      <color rgb="FF000000"/>
      <name val="Calibri"/>
      <family val="2"/>
      <scheme val="minor"/>
    </font>
    <font>
      <b/>
      <sz val="11"/>
      <color rgb="FFFF0000"/>
      <name val="Calibri"/>
      <family val="2"/>
      <scheme val="minor"/>
    </font>
    <font>
      <b/>
      <i/>
      <sz val="11"/>
      <color rgb="FFFF0000"/>
      <name val="Calibri"/>
      <family val="2"/>
      <scheme val="minor"/>
    </font>
    <font>
      <b/>
      <i/>
      <sz val="11"/>
      <color rgb="FF000000"/>
      <name val="Calibri"/>
      <family val="2"/>
      <scheme val="minor"/>
    </font>
    <font>
      <b/>
      <sz val="11"/>
      <color rgb="FF375623"/>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7" tint="-0.249977111117893"/>
        <bgColor indexed="64"/>
      </patternFill>
    </fill>
    <fill>
      <patternFill patternType="solid">
        <fgColor rgb="FFC00000"/>
        <bgColor indexed="64"/>
      </patternFill>
    </fill>
    <fill>
      <patternFill patternType="solid">
        <fgColor rgb="FFE2EFDA"/>
        <bgColor rgb="FF000000"/>
      </patternFill>
    </fill>
    <fill>
      <patternFill patternType="solid">
        <fgColor rgb="FFDDEBF7"/>
        <bgColor rgb="FF000000"/>
      </patternFill>
    </fill>
  </fills>
  <borders count="1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6795556505021"/>
      </right>
      <top style="thin">
        <color auto="1"/>
      </top>
      <bottom style="medium">
        <color auto="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n">
        <color theme="0" tint="-0.14993743705557422"/>
      </right>
      <top style="thin">
        <color theme="0" tint="-0.14993743705557422"/>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right style="thin">
        <color theme="0" tint="-0.14996795556505021"/>
      </right>
      <top/>
      <bottom style="double">
        <color indexed="64"/>
      </bottom>
      <diagonal/>
    </border>
    <border>
      <left style="thin">
        <color theme="0" tint="-0.14996795556505021"/>
      </left>
      <right/>
      <top/>
      <bottom style="double">
        <color indexed="64"/>
      </bottom>
      <diagonal/>
    </border>
  </borders>
  <cellStyleXfs count="1">
    <xf numFmtId="0" fontId="0" fillId="0" borderId="0"/>
  </cellStyleXfs>
  <cellXfs count="62">
    <xf numFmtId="0" fontId="0" fillId="0" borderId="0" xfId="0"/>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vertical="top" wrapText="1"/>
      <protection locked="0"/>
    </xf>
    <xf numFmtId="0" fontId="0" fillId="0" borderId="0" xfId="0" applyProtection="1">
      <protection locked="0"/>
    </xf>
    <xf numFmtId="0" fontId="2" fillId="0" borderId="0" xfId="0" applyFont="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center" vertical="top"/>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3" borderId="7" xfId="0" applyFont="1" applyFill="1" applyBorder="1" applyAlignment="1" applyProtection="1">
      <alignment horizontal="center" vertical="center"/>
      <protection locked="0"/>
    </xf>
    <xf numFmtId="14" fontId="0" fillId="0" borderId="0" xfId="0" applyNumberFormat="1" applyAlignment="1" applyProtection="1">
      <alignment horizontal="center" vertical="top"/>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center" vertical="top" wrapText="1"/>
      <protection locked="0"/>
    </xf>
    <xf numFmtId="14" fontId="0" fillId="4" borderId="0" xfId="0" applyNumberFormat="1" applyFill="1" applyAlignment="1" applyProtection="1">
      <alignment horizontal="center" vertical="top"/>
      <protection locked="0"/>
    </xf>
    <xf numFmtId="0" fontId="0" fillId="4" borderId="0" xfId="0" applyFill="1" applyAlignment="1" applyProtection="1">
      <alignment horizontal="left" vertical="top" wrapText="1"/>
      <protection locked="0"/>
    </xf>
    <xf numFmtId="0" fontId="0" fillId="4" borderId="4" xfId="0" applyFill="1" applyBorder="1" applyAlignment="1" applyProtection="1">
      <alignment horizontal="center" vertical="top" wrapText="1"/>
      <protection locked="0"/>
    </xf>
    <xf numFmtId="0" fontId="0" fillId="4" borderId="0" xfId="0" applyFill="1" applyAlignment="1" applyProtection="1">
      <alignment horizontal="center" vertical="top" wrapText="1"/>
      <protection locked="0"/>
    </xf>
    <xf numFmtId="0" fontId="0" fillId="0" borderId="0" xfId="0" applyAlignment="1" applyProtection="1">
      <alignment horizontal="left" vertical="top"/>
      <protection locked="0"/>
    </xf>
    <xf numFmtId="0" fontId="0" fillId="0" borderId="2" xfId="0" applyBorder="1" applyAlignment="1" applyProtection="1">
      <alignment horizontal="left" vertical="top" wrapText="1"/>
      <protection locked="0"/>
    </xf>
    <xf numFmtId="0" fontId="0" fillId="0" borderId="2" xfId="0" applyBorder="1" applyAlignment="1" applyProtection="1">
      <alignment horizontal="center" vertical="top" wrapText="1"/>
      <protection locked="0"/>
    </xf>
    <xf numFmtId="0" fontId="0" fillId="0" borderId="0" xfId="0" applyAlignment="1" applyProtection="1">
      <alignment horizontal="center" wrapText="1"/>
      <protection locked="0"/>
    </xf>
    <xf numFmtId="14" fontId="0" fillId="0" borderId="0" xfId="0" applyNumberFormat="1" applyAlignment="1" applyProtection="1">
      <alignment horizontal="center" vertical="top" wrapText="1"/>
      <protection locked="0"/>
    </xf>
    <xf numFmtId="17" fontId="0" fillId="0" borderId="0" xfId="0" applyNumberFormat="1" applyAlignment="1" applyProtection="1">
      <alignment horizontal="center" vertical="top" wrapText="1"/>
      <protection locked="0"/>
    </xf>
    <xf numFmtId="0" fontId="4" fillId="0" borderId="0" xfId="0" applyFont="1" applyAlignment="1" applyProtection="1">
      <alignment horizontal="left" vertical="top" wrapText="1" indent="1"/>
      <protection locked="0"/>
    </xf>
    <xf numFmtId="0" fontId="0" fillId="0" borderId="2" xfId="0" applyBorder="1" applyAlignment="1" applyProtection="1">
      <alignment horizontal="left" vertical="top"/>
      <protection locked="0"/>
    </xf>
    <xf numFmtId="0" fontId="0" fillId="4" borderId="8" xfId="0" applyFill="1" applyBorder="1" applyAlignment="1" applyProtection="1">
      <alignment horizontal="center" vertical="top" wrapText="1"/>
      <protection locked="0"/>
    </xf>
    <xf numFmtId="0" fontId="3" fillId="5" borderId="0" xfId="0" applyFont="1" applyFill="1" applyAlignment="1" applyProtection="1">
      <alignment horizontal="center" vertical="center" wrapText="1"/>
      <protection locked="0"/>
    </xf>
    <xf numFmtId="0" fontId="3" fillId="5" borderId="3" xfId="0" applyFont="1" applyFill="1" applyBorder="1" applyAlignment="1" applyProtection="1">
      <alignment horizontal="center" vertical="center"/>
      <protection locked="0"/>
    </xf>
    <xf numFmtId="0" fontId="0" fillId="0" borderId="2" xfId="0" applyBorder="1" applyAlignment="1" applyProtection="1">
      <alignment horizontal="center" vertical="top"/>
      <protection locked="0"/>
    </xf>
    <xf numFmtId="0" fontId="3" fillId="6" borderId="0" xfId="0" applyFont="1" applyFill="1" applyAlignment="1" applyProtection="1">
      <alignment horizontal="center" vertical="center" wrapText="1"/>
      <protection locked="0"/>
    </xf>
    <xf numFmtId="0" fontId="3" fillId="7" borderId="0" xfId="0" applyFont="1" applyFill="1" applyAlignment="1" applyProtection="1">
      <alignment horizontal="center" vertical="center" wrapText="1"/>
      <protection locked="0"/>
    </xf>
    <xf numFmtId="0" fontId="3" fillId="8" borderId="0" xfId="0" applyFont="1" applyFill="1" applyAlignment="1" applyProtection="1">
      <alignment horizontal="center" vertical="center" wrapText="1"/>
      <protection locked="0"/>
    </xf>
    <xf numFmtId="0" fontId="3" fillId="9" borderId="0" xfId="0" applyFont="1" applyFill="1" applyAlignment="1" applyProtection="1">
      <alignment horizontal="center" vertical="center" wrapText="1"/>
      <protection locked="0"/>
    </xf>
    <xf numFmtId="0" fontId="2" fillId="0" borderId="1" xfId="0" applyFont="1" applyBorder="1" applyAlignment="1" applyProtection="1">
      <alignment horizontal="center" vertical="center" textRotation="90" wrapText="1"/>
      <protection locked="0"/>
    </xf>
    <xf numFmtId="0" fontId="2" fillId="2" borderId="7" xfId="0" applyFont="1" applyFill="1" applyBorder="1" applyAlignment="1" applyProtection="1">
      <alignment horizontal="center" vertical="center" textRotation="90"/>
      <protection locked="0"/>
    </xf>
    <xf numFmtId="0" fontId="0" fillId="0" borderId="8" xfId="0" applyBorder="1" applyAlignment="1" applyProtection="1">
      <alignment horizontal="center" vertical="top"/>
      <protection locked="0"/>
    </xf>
    <xf numFmtId="0" fontId="0" fillId="0" borderId="5"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center" vertical="top"/>
      <protection locked="0"/>
    </xf>
    <xf numFmtId="0" fontId="0" fillId="0" borderId="10" xfId="0" applyBorder="1" applyAlignment="1" applyProtection="1">
      <alignment horizontal="center" vertical="top" wrapText="1"/>
      <protection locked="0"/>
    </xf>
    <xf numFmtId="0" fontId="0" fillId="4" borderId="0" xfId="0" applyFill="1" applyAlignment="1" applyProtection="1">
      <alignment horizontal="center" vertical="top"/>
      <protection locked="0"/>
    </xf>
    <xf numFmtId="0" fontId="2" fillId="0" borderId="11" xfId="0" applyFont="1"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2" fillId="0" borderId="9"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0" fillId="0" borderId="13" xfId="0" applyBorder="1" applyAlignment="1" applyProtection="1">
      <alignment horizontal="center" vertical="top"/>
      <protection locked="0"/>
    </xf>
    <xf numFmtId="0" fontId="0" fillId="0" borderId="14" xfId="0" applyBorder="1" applyAlignment="1" applyProtection="1">
      <alignment horizontal="left" vertical="top" wrapText="1"/>
      <protection locked="0"/>
    </xf>
    <xf numFmtId="0" fontId="3" fillId="5" borderId="3" xfId="0" applyFont="1" applyFill="1" applyBorder="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0" fillId="0" borderId="15" xfId="0" applyBorder="1" applyAlignment="1" applyProtection="1">
      <alignment horizontal="center" wrapText="1"/>
      <protection locked="0"/>
    </xf>
    <xf numFmtId="0" fontId="5" fillId="0" borderId="0" xfId="0" applyFont="1" applyAlignment="1">
      <alignment vertical="top" wrapText="1"/>
    </xf>
    <xf numFmtId="0" fontId="6" fillId="11" borderId="0" xfId="0" applyFont="1" applyFill="1" applyAlignment="1">
      <alignment horizontal="center" vertical="top" wrapText="1"/>
    </xf>
    <xf numFmtId="0" fontId="6" fillId="12" borderId="0" xfId="0" applyFont="1" applyFill="1" applyAlignment="1">
      <alignment horizontal="center" vertical="top" wrapText="1"/>
    </xf>
    <xf numFmtId="0" fontId="8" fillId="0" borderId="0" xfId="0" applyFont="1" applyAlignment="1">
      <alignment vertical="top" wrapText="1"/>
    </xf>
    <xf numFmtId="0" fontId="1" fillId="0" borderId="0" xfId="0" applyFont="1" applyAlignment="1" applyProtection="1">
      <alignment vertical="top" wrapText="1"/>
      <protection locked="0"/>
    </xf>
    <xf numFmtId="49" fontId="0" fillId="0" borderId="0" xfId="0" applyNumberFormat="1" applyAlignment="1" applyProtection="1">
      <alignment horizontal="center" vertical="top" wrapText="1"/>
      <protection locked="0"/>
    </xf>
    <xf numFmtId="0" fontId="7" fillId="0" borderId="0" xfId="0" applyFont="1" applyAlignment="1" applyProtection="1">
      <alignment horizontal="left" vertical="top" wrapText="1"/>
      <protection locked="0"/>
    </xf>
    <xf numFmtId="1" fontId="0" fillId="0" borderId="0" xfId="0" applyNumberFormat="1" applyAlignment="1" applyProtection="1">
      <alignment horizontal="center" vertical="top" wrapText="1"/>
      <protection locked="0"/>
    </xf>
    <xf numFmtId="0" fontId="2" fillId="2" borderId="6" xfId="0" applyFont="1" applyFill="1" applyBorder="1" applyAlignment="1" applyProtection="1">
      <alignment horizontal="center" vertical="top"/>
      <protection locked="0"/>
    </xf>
    <xf numFmtId="0" fontId="2" fillId="3" borderId="6" xfId="0" applyFont="1" applyFill="1" applyBorder="1" applyAlignment="1" applyProtection="1">
      <alignment horizontal="center" vertical="top"/>
      <protection locked="0"/>
    </xf>
  </cellXfs>
  <cellStyles count="1">
    <cellStyle name="Normal" xfId="0" builtinId="0"/>
  </cellStyles>
  <dxfs count="3">
    <dxf>
      <font>
        <b/>
        <i val="0"/>
        <color theme="0"/>
      </font>
      <fill>
        <patternFill>
          <bgColor rgb="FF00B050"/>
        </patternFill>
      </fill>
    </dxf>
    <dxf>
      <fill>
        <patternFill>
          <bgColor theme="4"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B2921-6130-4D9B-803A-7691A1C76AEC}">
  <sheetPr>
    <pageSetUpPr fitToPage="1"/>
  </sheetPr>
  <dimension ref="A1:W178"/>
  <sheetViews>
    <sheetView tabSelected="1" zoomScale="80" zoomScaleNormal="80" workbookViewId="0">
      <pane xSplit="3" ySplit="3" topLeftCell="D4" activePane="bottomRight" state="frozen"/>
      <selection pane="topRight" activeCell="D1" sqref="D1"/>
      <selection pane="bottomLeft" activeCell="A4" sqref="A4"/>
      <selection pane="bottomRight" activeCell="G7" sqref="G7"/>
    </sheetView>
  </sheetViews>
  <sheetFormatPr defaultColWidth="9.140625" defaultRowHeight="15" x14ac:dyDescent="0.25"/>
  <cols>
    <col min="1" max="1" width="8.140625" style="4" customWidth="1"/>
    <col min="2" max="2" width="12.42578125" style="4" customWidth="1"/>
    <col min="3" max="3" width="13.7109375" style="2" customWidth="1"/>
    <col min="4" max="4" width="16.7109375" style="2" customWidth="1"/>
    <col min="5" max="5" width="16.7109375" style="3" customWidth="1"/>
    <col min="6" max="6" width="8.28515625" style="8" customWidth="1"/>
    <col min="7" max="7" width="77.85546875" style="4" customWidth="1"/>
    <col min="8" max="8" width="26" style="4" customWidth="1"/>
    <col min="9" max="10" width="8.28515625" style="8" customWidth="1"/>
    <col min="11" max="11" width="12.28515625" style="22" customWidth="1"/>
    <col min="12" max="12" width="11.42578125" style="22" customWidth="1"/>
    <col min="13" max="13" width="33.28515625" style="6" customWidth="1"/>
    <col min="14" max="15" width="5.5703125" style="40" hidden="1" customWidth="1"/>
    <col min="16" max="23" width="5.42578125" style="40" hidden="1" customWidth="1"/>
    <col min="24" max="16384" width="9.140625" style="4"/>
  </cols>
  <sheetData>
    <row r="1" spans="1:23" x14ac:dyDescent="0.25">
      <c r="A1" s="1" t="s">
        <v>0</v>
      </c>
      <c r="N1" s="37"/>
      <c r="O1" s="37"/>
      <c r="P1" s="37"/>
      <c r="Q1" s="37"/>
      <c r="R1" s="37"/>
      <c r="S1" s="37"/>
      <c r="T1" s="37"/>
      <c r="U1" s="37"/>
      <c r="V1" s="37"/>
      <c r="W1" s="37"/>
    </row>
    <row r="2" spans="1:23" x14ac:dyDescent="0.25">
      <c r="B2" s="1"/>
      <c r="I2" s="5"/>
      <c r="J2" s="5"/>
      <c r="N2" s="60" t="s">
        <v>1</v>
      </c>
      <c r="O2" s="60"/>
      <c r="P2" s="61" t="s">
        <v>2</v>
      </c>
      <c r="Q2" s="61"/>
      <c r="R2" s="61"/>
      <c r="S2" s="61"/>
      <c r="T2" s="61"/>
      <c r="U2" s="61"/>
      <c r="V2" s="61"/>
      <c r="W2" s="61"/>
    </row>
    <row r="3" spans="1:23" ht="66.75" customHeight="1" thickBot="1" x14ac:dyDescent="0.3">
      <c r="A3" s="9" t="s">
        <v>3</v>
      </c>
      <c r="B3" s="9" t="s">
        <v>4</v>
      </c>
      <c r="C3" s="10" t="s">
        <v>5</v>
      </c>
      <c r="D3" s="10" t="s">
        <v>6</v>
      </c>
      <c r="E3" s="10" t="s">
        <v>7</v>
      </c>
      <c r="F3" s="10" t="s">
        <v>8</v>
      </c>
      <c r="G3" s="9" t="s">
        <v>9</v>
      </c>
      <c r="H3" s="9" t="s">
        <v>10</v>
      </c>
      <c r="I3" s="35" t="s">
        <v>11</v>
      </c>
      <c r="J3" s="35" t="s">
        <v>12</v>
      </c>
      <c r="K3" s="35" t="s">
        <v>13</v>
      </c>
      <c r="L3" s="35" t="s">
        <v>14</v>
      </c>
      <c r="M3" s="10" t="s">
        <v>15</v>
      </c>
      <c r="N3" s="36" t="s">
        <v>16</v>
      </c>
      <c r="O3" s="36" t="s">
        <v>17</v>
      </c>
      <c r="P3" s="11" t="s">
        <v>18</v>
      </c>
      <c r="Q3" s="11" t="s">
        <v>19</v>
      </c>
      <c r="R3" s="11" t="s">
        <v>20</v>
      </c>
      <c r="S3" s="11" t="s">
        <v>21</v>
      </c>
      <c r="T3" s="11" t="s">
        <v>22</v>
      </c>
      <c r="U3" s="11" t="s">
        <v>23</v>
      </c>
      <c r="V3" s="11" t="s">
        <v>24</v>
      </c>
      <c r="W3" s="11" t="s">
        <v>25</v>
      </c>
    </row>
    <row r="4" spans="1:23" ht="75" x14ac:dyDescent="0.25">
      <c r="A4" s="8">
        <v>184</v>
      </c>
      <c r="B4" s="12">
        <v>45504</v>
      </c>
      <c r="C4" s="3" t="s">
        <v>28</v>
      </c>
      <c r="D4" s="3" t="s">
        <v>39</v>
      </c>
      <c r="E4" s="3" t="s">
        <v>52</v>
      </c>
      <c r="F4" s="8" t="s">
        <v>33</v>
      </c>
      <c r="G4" s="3" t="s">
        <v>53</v>
      </c>
      <c r="H4" s="3" t="s">
        <v>54</v>
      </c>
      <c r="I4" s="7" t="s">
        <v>27</v>
      </c>
      <c r="J4" s="59">
        <v>2024</v>
      </c>
      <c r="K4" s="7"/>
      <c r="L4" s="57"/>
      <c r="M4" s="6" t="s">
        <v>55</v>
      </c>
      <c r="N4" s="53"/>
      <c r="O4" s="53"/>
      <c r="P4" s="54"/>
      <c r="Q4" s="54"/>
      <c r="R4" s="54"/>
      <c r="S4" s="54"/>
      <c r="T4" s="54"/>
      <c r="U4" s="54"/>
      <c r="V4" s="54"/>
      <c r="W4" s="54"/>
    </row>
    <row r="5" spans="1:23" ht="60" x14ac:dyDescent="0.25">
      <c r="A5" s="8">
        <v>185</v>
      </c>
      <c r="B5" s="12">
        <v>45504</v>
      </c>
      <c r="C5" s="3" t="s">
        <v>28</v>
      </c>
      <c r="D5" s="3" t="s">
        <v>39</v>
      </c>
      <c r="E5" s="3" t="s">
        <v>52</v>
      </c>
      <c r="F5" s="8" t="s">
        <v>33</v>
      </c>
      <c r="G5" s="3" t="s">
        <v>56</v>
      </c>
      <c r="H5" s="3" t="s">
        <v>57</v>
      </c>
      <c r="I5" s="7" t="s">
        <v>27</v>
      </c>
      <c r="J5" s="59">
        <v>2024</v>
      </c>
      <c r="K5" s="7"/>
      <c r="L5" s="57"/>
      <c r="M5" s="6" t="s">
        <v>55</v>
      </c>
      <c r="N5" s="53"/>
      <c r="O5" s="53"/>
      <c r="P5" s="54"/>
      <c r="Q5" s="54"/>
      <c r="R5" s="54"/>
      <c r="S5" s="54"/>
      <c r="T5" s="54"/>
      <c r="U5" s="54"/>
      <c r="V5" s="54"/>
      <c r="W5" s="54"/>
    </row>
    <row r="6" spans="1:23" ht="105" x14ac:dyDescent="0.25">
      <c r="A6" s="8">
        <v>186</v>
      </c>
      <c r="B6" s="12">
        <v>45504</v>
      </c>
      <c r="C6" s="3" t="s">
        <v>28</v>
      </c>
      <c r="D6" s="3" t="s">
        <v>39</v>
      </c>
      <c r="E6" s="3" t="s">
        <v>52</v>
      </c>
      <c r="F6" s="8" t="s">
        <v>33</v>
      </c>
      <c r="G6" s="3" t="s">
        <v>58</v>
      </c>
      <c r="H6" s="3" t="s">
        <v>59</v>
      </c>
      <c r="I6" s="7" t="s">
        <v>27</v>
      </c>
      <c r="J6" s="59">
        <v>2024</v>
      </c>
      <c r="K6" s="7"/>
      <c r="L6" s="57"/>
      <c r="M6" s="6" t="s">
        <v>60</v>
      </c>
      <c r="N6" s="53"/>
      <c r="O6" s="53"/>
      <c r="P6" s="54"/>
      <c r="Q6" s="54"/>
      <c r="R6" s="54"/>
      <c r="S6" s="54"/>
      <c r="T6" s="54"/>
      <c r="U6" s="54"/>
      <c r="V6" s="54"/>
      <c r="W6" s="54"/>
    </row>
    <row r="7" spans="1:23" ht="357" customHeight="1" x14ac:dyDescent="0.25">
      <c r="A7" s="8">
        <v>187</v>
      </c>
      <c r="B7" s="12">
        <v>45504</v>
      </c>
      <c r="C7" s="3" t="s">
        <v>26</v>
      </c>
      <c r="D7" s="3" t="s">
        <v>40</v>
      </c>
      <c r="E7" s="3" t="s">
        <v>61</v>
      </c>
      <c r="F7" s="8" t="s">
        <v>33</v>
      </c>
      <c r="G7" s="3" t="s">
        <v>62</v>
      </c>
      <c r="H7" s="3" t="s">
        <v>63</v>
      </c>
      <c r="I7" s="7" t="s">
        <v>27</v>
      </c>
      <c r="J7" s="59">
        <v>2024</v>
      </c>
      <c r="K7" s="7"/>
      <c r="L7" s="57"/>
      <c r="M7" s="6" t="s">
        <v>64</v>
      </c>
      <c r="N7" s="53"/>
      <c r="O7" s="53"/>
      <c r="P7" s="54"/>
      <c r="Q7" s="54"/>
      <c r="R7" s="54"/>
      <c r="S7" s="54"/>
      <c r="T7" s="54"/>
      <c r="U7" s="54"/>
      <c r="V7" s="54"/>
      <c r="W7" s="54"/>
    </row>
    <row r="8" spans="1:23" ht="409.5" x14ac:dyDescent="0.25">
      <c r="A8" s="8">
        <v>188</v>
      </c>
      <c r="B8" s="12">
        <v>45503</v>
      </c>
      <c r="C8" s="3" t="s">
        <v>34</v>
      </c>
      <c r="D8" s="3" t="s">
        <v>35</v>
      </c>
      <c r="E8" s="3" t="s">
        <v>36</v>
      </c>
      <c r="F8" s="8" t="s">
        <v>33</v>
      </c>
      <c r="G8" s="56" t="s">
        <v>65</v>
      </c>
      <c r="H8" s="3" t="s">
        <v>66</v>
      </c>
      <c r="I8" s="7" t="s">
        <v>27</v>
      </c>
      <c r="J8" s="59">
        <v>2024</v>
      </c>
      <c r="K8" s="7"/>
      <c r="L8" s="57"/>
      <c r="M8" s="55" t="s">
        <v>67</v>
      </c>
      <c r="N8" s="53"/>
      <c r="O8" s="53"/>
      <c r="P8" s="54"/>
      <c r="Q8" s="54"/>
      <c r="R8" s="54"/>
      <c r="S8" s="54"/>
      <c r="T8" s="54"/>
      <c r="U8" s="54"/>
      <c r="V8" s="54"/>
      <c r="W8" s="54"/>
    </row>
    <row r="9" spans="1:23" ht="255" x14ac:dyDescent="0.25">
      <c r="A9" s="8">
        <v>189</v>
      </c>
      <c r="B9" s="12">
        <v>45481</v>
      </c>
      <c r="C9" s="3" t="s">
        <v>28</v>
      </c>
      <c r="D9" s="3" t="s">
        <v>68</v>
      </c>
      <c r="E9" s="3" t="s">
        <v>69</v>
      </c>
      <c r="F9" s="8" t="s">
        <v>33</v>
      </c>
      <c r="G9" s="3" t="s">
        <v>70</v>
      </c>
      <c r="H9" s="3" t="s">
        <v>71</v>
      </c>
      <c r="I9" s="7" t="s">
        <v>27</v>
      </c>
      <c r="J9" s="59">
        <v>2024</v>
      </c>
      <c r="K9" s="7"/>
      <c r="L9" s="24"/>
      <c r="M9" s="55" t="s">
        <v>108</v>
      </c>
      <c r="N9" s="53"/>
      <c r="O9" s="53"/>
      <c r="P9" s="54"/>
      <c r="Q9" s="54"/>
      <c r="R9" s="54"/>
      <c r="S9" s="54"/>
      <c r="T9" s="54"/>
      <c r="U9" s="54"/>
      <c r="V9" s="54"/>
      <c r="W9" s="54"/>
    </row>
    <row r="10" spans="1:23" ht="45" x14ac:dyDescent="0.25">
      <c r="A10" s="8">
        <v>190</v>
      </c>
      <c r="B10" s="12">
        <v>45455</v>
      </c>
      <c r="C10" s="3" t="s">
        <v>28</v>
      </c>
      <c r="D10" s="3" t="s">
        <v>43</v>
      </c>
      <c r="E10" s="3" t="s">
        <v>72</v>
      </c>
      <c r="G10" s="3" t="s">
        <v>73</v>
      </c>
      <c r="H10" s="3" t="s">
        <v>74</v>
      </c>
      <c r="I10" s="7" t="s">
        <v>27</v>
      </c>
      <c r="J10" s="59">
        <v>2024</v>
      </c>
      <c r="K10" s="7"/>
      <c r="L10" s="7"/>
      <c r="M10" s="52" t="s">
        <v>75</v>
      </c>
      <c r="N10" s="53"/>
      <c r="O10" s="53"/>
      <c r="P10" s="54"/>
      <c r="Q10" s="54"/>
      <c r="R10" s="54"/>
      <c r="S10" s="54"/>
      <c r="T10" s="54"/>
      <c r="U10" s="54"/>
      <c r="V10" s="54"/>
      <c r="W10" s="54"/>
    </row>
    <row r="11" spans="1:23" ht="90" x14ac:dyDescent="0.25">
      <c r="A11" s="8">
        <v>191</v>
      </c>
      <c r="B11" s="12">
        <v>45503</v>
      </c>
      <c r="C11" s="3" t="s">
        <v>26</v>
      </c>
      <c r="D11" s="3" t="s">
        <v>43</v>
      </c>
      <c r="E11" s="3" t="s">
        <v>42</v>
      </c>
      <c r="G11" s="3" t="s">
        <v>76</v>
      </c>
      <c r="H11" s="3" t="s">
        <v>77</v>
      </c>
      <c r="I11" s="7" t="s">
        <v>27</v>
      </c>
      <c r="J11" s="59">
        <v>2024</v>
      </c>
      <c r="K11" s="7"/>
      <c r="L11" s="57"/>
      <c r="M11" s="6" t="s">
        <v>78</v>
      </c>
      <c r="N11" s="53"/>
      <c r="O11" s="53"/>
      <c r="P11" s="54"/>
      <c r="Q11" s="54"/>
      <c r="R11" s="54"/>
      <c r="S11" s="54"/>
      <c r="T11" s="54"/>
      <c r="U11" s="54"/>
      <c r="V11" s="54"/>
      <c r="W11" s="54"/>
    </row>
    <row r="12" spans="1:23" ht="276" customHeight="1" x14ac:dyDescent="0.25">
      <c r="A12" s="8">
        <v>192</v>
      </c>
      <c r="B12" s="12">
        <v>45499</v>
      </c>
      <c r="C12" s="3" t="s">
        <v>34</v>
      </c>
      <c r="D12" s="3" t="s">
        <v>41</v>
      </c>
      <c r="E12" s="3" t="s">
        <v>79</v>
      </c>
      <c r="F12" s="8" t="s">
        <v>33</v>
      </c>
      <c r="G12" s="3" t="s">
        <v>80</v>
      </c>
      <c r="H12" s="3" t="s">
        <v>81</v>
      </c>
      <c r="I12" s="7" t="s">
        <v>27</v>
      </c>
      <c r="J12" s="59">
        <v>2024</v>
      </c>
      <c r="K12" s="7"/>
      <c r="L12" s="57"/>
      <c r="M12" s="6" t="s">
        <v>82</v>
      </c>
      <c r="N12" s="53"/>
      <c r="O12" s="53"/>
      <c r="P12" s="54"/>
      <c r="Q12" s="54"/>
      <c r="R12" s="54"/>
      <c r="S12" s="54"/>
      <c r="T12" s="54"/>
      <c r="U12" s="54"/>
      <c r="V12" s="54"/>
      <c r="W12" s="54"/>
    </row>
    <row r="13" spans="1:23" ht="167.25" customHeight="1" x14ac:dyDescent="0.25">
      <c r="A13" s="8">
        <v>192</v>
      </c>
      <c r="B13" s="12">
        <v>45538</v>
      </c>
      <c r="C13" s="3" t="s">
        <v>32</v>
      </c>
      <c r="D13" s="3" t="s">
        <v>83</v>
      </c>
      <c r="E13" s="3" t="s">
        <v>84</v>
      </c>
      <c r="F13" s="8" t="s">
        <v>33</v>
      </c>
      <c r="G13" s="3" t="s">
        <v>85</v>
      </c>
      <c r="H13" s="3" t="s">
        <v>86</v>
      </c>
      <c r="I13" s="7" t="s">
        <v>27</v>
      </c>
      <c r="J13" s="59">
        <v>2024</v>
      </c>
      <c r="K13" s="7"/>
      <c r="L13" s="57"/>
      <c r="M13" s="6" t="s">
        <v>87</v>
      </c>
      <c r="N13" s="53"/>
      <c r="O13" s="53"/>
      <c r="P13" s="54"/>
      <c r="Q13" s="54"/>
      <c r="R13" s="54"/>
      <c r="S13" s="54"/>
      <c r="T13" s="54"/>
      <c r="U13" s="54"/>
      <c r="V13" s="54"/>
      <c r="W13" s="54"/>
    </row>
    <row r="14" spans="1:23" ht="165" x14ac:dyDescent="0.25">
      <c r="A14" s="8">
        <v>193</v>
      </c>
      <c r="B14" s="12">
        <v>45499</v>
      </c>
      <c r="C14" s="3" t="s">
        <v>34</v>
      </c>
      <c r="D14" s="3" t="s">
        <v>41</v>
      </c>
      <c r="E14" s="3" t="s">
        <v>88</v>
      </c>
      <c r="F14" s="8" t="s">
        <v>33</v>
      </c>
      <c r="G14" s="3" t="s">
        <v>89</v>
      </c>
      <c r="H14" s="3" t="s">
        <v>90</v>
      </c>
      <c r="I14" s="7" t="s">
        <v>27</v>
      </c>
      <c r="J14" s="59">
        <v>2024</v>
      </c>
      <c r="K14" s="7"/>
      <c r="L14" s="57"/>
      <c r="M14" s="6" t="s">
        <v>91</v>
      </c>
      <c r="N14" s="53"/>
      <c r="O14" s="53"/>
      <c r="P14" s="54"/>
      <c r="Q14" s="54"/>
      <c r="R14" s="54"/>
      <c r="S14" s="54"/>
      <c r="T14" s="54"/>
      <c r="U14" s="54"/>
      <c r="V14" s="54"/>
      <c r="W14" s="54"/>
    </row>
    <row r="15" spans="1:23" ht="195" x14ac:dyDescent="0.25">
      <c r="A15" s="8">
        <v>194</v>
      </c>
      <c r="B15" s="12">
        <v>45499</v>
      </c>
      <c r="C15" s="3" t="s">
        <v>34</v>
      </c>
      <c r="D15" s="3" t="s">
        <v>41</v>
      </c>
      <c r="E15" s="3" t="s">
        <v>88</v>
      </c>
      <c r="F15" s="8" t="s">
        <v>33</v>
      </c>
      <c r="G15" s="3" t="s">
        <v>92</v>
      </c>
      <c r="H15" s="3" t="s">
        <v>93</v>
      </c>
      <c r="I15" s="7" t="s">
        <v>27</v>
      </c>
      <c r="J15" s="59">
        <v>2024</v>
      </c>
      <c r="K15" s="7"/>
      <c r="L15" s="57"/>
      <c r="M15" s="58" t="s">
        <v>109</v>
      </c>
      <c r="N15" s="53"/>
      <c r="O15" s="53"/>
      <c r="P15" s="54"/>
      <c r="Q15" s="54"/>
      <c r="R15" s="54"/>
      <c r="S15" s="54"/>
      <c r="T15" s="54"/>
      <c r="U15" s="54"/>
      <c r="V15" s="54"/>
      <c r="W15" s="54"/>
    </row>
    <row r="16" spans="1:23" ht="165" x14ac:dyDescent="0.25">
      <c r="A16" s="8">
        <v>195</v>
      </c>
      <c r="B16" s="12">
        <v>45499</v>
      </c>
      <c r="C16" s="3" t="s">
        <v>34</v>
      </c>
      <c r="D16" s="3" t="s">
        <v>41</v>
      </c>
      <c r="E16" s="3" t="s">
        <v>88</v>
      </c>
      <c r="F16" s="8" t="s">
        <v>33</v>
      </c>
      <c r="G16" s="3" t="s">
        <v>94</v>
      </c>
      <c r="H16" s="3" t="s">
        <v>95</v>
      </c>
      <c r="I16" s="7" t="s">
        <v>27</v>
      </c>
      <c r="J16" s="59">
        <v>2024</v>
      </c>
      <c r="K16" s="7"/>
      <c r="L16" s="57"/>
      <c r="M16" s="6" t="s">
        <v>96</v>
      </c>
      <c r="N16" s="53"/>
      <c r="O16" s="53"/>
      <c r="P16" s="54"/>
      <c r="Q16" s="54"/>
      <c r="R16" s="54"/>
      <c r="S16" s="54"/>
      <c r="T16" s="54"/>
      <c r="U16" s="54"/>
      <c r="V16" s="54"/>
      <c r="W16" s="54"/>
    </row>
    <row r="17" spans="1:23" ht="409.5" customHeight="1" x14ac:dyDescent="0.25">
      <c r="A17" s="8">
        <v>196</v>
      </c>
      <c r="B17" s="12">
        <v>45497</v>
      </c>
      <c r="C17" s="3" t="s">
        <v>34</v>
      </c>
      <c r="D17" s="3" t="s">
        <v>97</v>
      </c>
      <c r="E17" s="3" t="s">
        <v>98</v>
      </c>
      <c r="F17" s="8" t="s">
        <v>33</v>
      </c>
      <c r="G17" s="3" t="s">
        <v>99</v>
      </c>
      <c r="H17" s="3" t="s">
        <v>110</v>
      </c>
      <c r="I17" s="7" t="s">
        <v>27</v>
      </c>
      <c r="J17" s="59">
        <v>2024</v>
      </c>
      <c r="K17" s="7"/>
      <c r="L17" s="57"/>
      <c r="M17" s="6" t="s">
        <v>100</v>
      </c>
      <c r="N17" s="53"/>
      <c r="O17" s="53"/>
      <c r="P17" s="54"/>
      <c r="Q17" s="54"/>
      <c r="R17" s="54"/>
      <c r="S17" s="54"/>
      <c r="T17" s="54"/>
      <c r="U17" s="54"/>
      <c r="V17" s="54"/>
      <c r="W17" s="54"/>
    </row>
    <row r="18" spans="1:23" ht="72.75" customHeight="1" x14ac:dyDescent="0.25">
      <c r="A18" s="8">
        <v>197</v>
      </c>
      <c r="B18" s="12">
        <v>45640</v>
      </c>
      <c r="C18" s="3" t="s">
        <v>29</v>
      </c>
      <c r="D18" s="3" t="s">
        <v>101</v>
      </c>
      <c r="E18" s="3" t="s">
        <v>102</v>
      </c>
      <c r="G18" s="3" t="s">
        <v>103</v>
      </c>
      <c r="H18" s="3" t="s">
        <v>104</v>
      </c>
      <c r="I18" s="7" t="s">
        <v>27</v>
      </c>
      <c r="J18" s="59">
        <v>2024</v>
      </c>
      <c r="K18" s="7" t="s">
        <v>27</v>
      </c>
      <c r="L18" s="57">
        <v>2025</v>
      </c>
      <c r="M18" s="6" t="s">
        <v>111</v>
      </c>
      <c r="N18" s="53"/>
      <c r="O18" s="53"/>
      <c r="P18" s="54"/>
      <c r="Q18" s="54"/>
      <c r="R18" s="54"/>
      <c r="S18" s="54"/>
      <c r="T18" s="54"/>
      <c r="U18" s="54"/>
      <c r="V18" s="54"/>
      <c r="W18" s="54"/>
    </row>
    <row r="19" spans="1:23" ht="409.5" customHeight="1" x14ac:dyDescent="0.25">
      <c r="A19" s="8">
        <v>198</v>
      </c>
      <c r="B19" s="12">
        <v>45706</v>
      </c>
      <c r="C19" s="3" t="s">
        <v>32</v>
      </c>
      <c r="D19" s="3" t="s">
        <v>112</v>
      </c>
      <c r="E19" s="3" t="s">
        <v>113</v>
      </c>
      <c r="F19" s="8" t="s">
        <v>33</v>
      </c>
      <c r="G19" s="3" t="s">
        <v>114</v>
      </c>
      <c r="H19" s="3" t="s">
        <v>115</v>
      </c>
      <c r="I19" s="7" t="s">
        <v>27</v>
      </c>
      <c r="J19" s="59">
        <v>2024</v>
      </c>
      <c r="K19" s="7"/>
      <c r="L19" s="57"/>
      <c r="M19" s="6" t="s">
        <v>116</v>
      </c>
      <c r="N19" s="53"/>
      <c r="O19" s="53"/>
      <c r="P19" s="54"/>
      <c r="Q19" s="54"/>
      <c r="R19" s="54"/>
      <c r="S19" s="54"/>
      <c r="T19" s="54"/>
      <c r="U19" s="54"/>
      <c r="V19" s="54"/>
      <c r="W19" s="54"/>
    </row>
    <row r="20" spans="1:23" ht="105" x14ac:dyDescent="0.25">
      <c r="A20" s="8">
        <v>199</v>
      </c>
      <c r="B20" s="12">
        <v>45733</v>
      </c>
      <c r="C20" s="3" t="s">
        <v>28</v>
      </c>
      <c r="D20" s="3" t="s">
        <v>112</v>
      </c>
      <c r="E20" s="3" t="s">
        <v>52</v>
      </c>
      <c r="F20" s="8" t="s">
        <v>33</v>
      </c>
      <c r="G20" s="3" t="s">
        <v>117</v>
      </c>
      <c r="H20" s="3" t="s">
        <v>118</v>
      </c>
      <c r="I20" s="7" t="s">
        <v>27</v>
      </c>
      <c r="J20" s="59">
        <v>2025</v>
      </c>
      <c r="K20" s="7"/>
      <c r="L20" s="57"/>
      <c r="N20" s="53"/>
      <c r="O20" s="53"/>
      <c r="P20" s="54"/>
      <c r="Q20" s="54"/>
      <c r="R20" s="54"/>
      <c r="S20" s="54"/>
      <c r="T20" s="54"/>
      <c r="U20" s="54"/>
      <c r="V20" s="54"/>
      <c r="W20" s="54"/>
    </row>
    <row r="21" spans="1:23" ht="90" x14ac:dyDescent="0.25">
      <c r="A21" s="8">
        <v>200</v>
      </c>
      <c r="B21" s="12">
        <v>45733</v>
      </c>
      <c r="C21" s="3" t="s">
        <v>28</v>
      </c>
      <c r="D21" s="3" t="s">
        <v>112</v>
      </c>
      <c r="E21" s="3" t="s">
        <v>52</v>
      </c>
      <c r="F21" s="8" t="s">
        <v>33</v>
      </c>
      <c r="G21" s="3" t="s">
        <v>119</v>
      </c>
      <c r="H21" s="3" t="s">
        <v>120</v>
      </c>
      <c r="I21" s="7" t="s">
        <v>27</v>
      </c>
      <c r="J21" s="59">
        <v>2025</v>
      </c>
      <c r="K21" s="7"/>
      <c r="L21" s="57"/>
      <c r="N21" s="53"/>
      <c r="O21" s="53"/>
      <c r="P21" s="54"/>
      <c r="Q21" s="54"/>
      <c r="R21" s="54"/>
      <c r="S21" s="54"/>
      <c r="T21" s="54"/>
      <c r="U21" s="54"/>
      <c r="V21" s="54"/>
      <c r="W21" s="54"/>
    </row>
    <row r="22" spans="1:23" x14ac:dyDescent="0.25">
      <c r="A22" s="8"/>
      <c r="B22" s="12"/>
      <c r="C22" s="3"/>
      <c r="D22" s="3"/>
      <c r="G22" s="3"/>
      <c r="H22" s="3"/>
      <c r="I22" s="7"/>
      <c r="J22" s="59"/>
      <c r="K22" s="7"/>
      <c r="L22" s="57"/>
      <c r="N22" s="53"/>
      <c r="O22" s="53"/>
      <c r="P22" s="54"/>
      <c r="Q22" s="54"/>
      <c r="R22" s="54"/>
      <c r="S22" s="54"/>
      <c r="T22" s="54"/>
      <c r="U22" s="54"/>
      <c r="V22" s="54"/>
      <c r="W22" s="54"/>
    </row>
    <row r="23" spans="1:23" x14ac:dyDescent="0.25">
      <c r="A23" s="8"/>
      <c r="B23" s="12"/>
      <c r="C23" s="3"/>
      <c r="D23" s="3"/>
      <c r="G23" s="3"/>
      <c r="H23" s="3"/>
      <c r="I23" s="7"/>
      <c r="J23" s="59"/>
      <c r="K23" s="7"/>
      <c r="L23" s="57"/>
      <c r="N23" s="53"/>
      <c r="O23" s="53"/>
      <c r="P23" s="54"/>
      <c r="Q23" s="54"/>
      <c r="R23" s="54"/>
      <c r="S23" s="54"/>
      <c r="T23" s="54"/>
      <c r="U23" s="54"/>
      <c r="V23" s="54"/>
      <c r="W23" s="54"/>
    </row>
    <row r="24" spans="1:23" x14ac:dyDescent="0.25">
      <c r="A24" s="8"/>
      <c r="B24" s="12"/>
      <c r="C24" s="3"/>
      <c r="D24" s="3"/>
      <c r="G24" s="3"/>
      <c r="H24" s="3"/>
      <c r="I24" s="7"/>
      <c r="J24" s="59"/>
      <c r="K24" s="7"/>
      <c r="L24" s="57"/>
      <c r="N24" s="53"/>
      <c r="O24" s="53"/>
      <c r="P24" s="54"/>
      <c r="Q24" s="54"/>
      <c r="R24" s="54"/>
      <c r="S24" s="54"/>
      <c r="T24" s="54"/>
      <c r="U24" s="54"/>
      <c r="V24" s="54"/>
      <c r="W24" s="54"/>
    </row>
    <row r="25" spans="1:23" x14ac:dyDescent="0.25">
      <c r="A25" s="8"/>
      <c r="B25" s="12"/>
      <c r="C25" s="3"/>
      <c r="D25" s="3"/>
      <c r="G25" s="3"/>
      <c r="H25" s="3"/>
      <c r="I25" s="7"/>
      <c r="J25" s="59"/>
      <c r="K25" s="7"/>
      <c r="L25" s="23"/>
      <c r="N25" s="53"/>
      <c r="O25" s="53"/>
      <c r="P25" s="54"/>
      <c r="Q25" s="54"/>
      <c r="R25" s="54"/>
      <c r="S25" s="54"/>
      <c r="T25" s="54"/>
      <c r="U25" s="54"/>
      <c r="V25" s="54"/>
      <c r="W25" s="54"/>
    </row>
    <row r="26" spans="1:23" x14ac:dyDescent="0.25">
      <c r="A26" s="42"/>
      <c r="B26" s="15"/>
      <c r="C26" s="16"/>
      <c r="D26" s="16"/>
      <c r="E26" s="16"/>
      <c r="F26" s="42"/>
      <c r="G26" s="16"/>
      <c r="H26" s="16"/>
      <c r="I26" s="18"/>
      <c r="J26" s="18"/>
      <c r="K26" s="18"/>
      <c r="L26" s="18"/>
      <c r="M26" s="16"/>
      <c r="N26" s="27"/>
      <c r="O26" s="27"/>
      <c r="P26" s="17"/>
      <c r="Q26" s="17"/>
      <c r="R26" s="17"/>
      <c r="S26" s="17"/>
      <c r="T26" s="17"/>
      <c r="U26" s="17"/>
      <c r="V26" s="17"/>
      <c r="W26" s="17"/>
    </row>
    <row r="27" spans="1:23" ht="45" x14ac:dyDescent="0.25">
      <c r="A27" s="8"/>
      <c r="B27" s="49" t="s">
        <v>5</v>
      </c>
      <c r="C27" s="29" t="s">
        <v>44</v>
      </c>
      <c r="D27" s="31" t="s">
        <v>105</v>
      </c>
      <c r="E27" s="32" t="s">
        <v>106</v>
      </c>
      <c r="F27" s="34" t="s">
        <v>107</v>
      </c>
      <c r="G27" s="33" t="s">
        <v>45</v>
      </c>
      <c r="H27" s="28" t="s">
        <v>46</v>
      </c>
      <c r="I27" s="28" t="s">
        <v>47</v>
      </c>
      <c r="J27" s="28" t="s">
        <v>48</v>
      </c>
      <c r="K27" s="28" t="s">
        <v>49</v>
      </c>
      <c r="L27" s="50" t="s">
        <v>50</v>
      </c>
      <c r="M27" s="33" t="s">
        <v>45</v>
      </c>
      <c r="P27" s="41"/>
      <c r="Q27" s="39"/>
      <c r="R27" s="39"/>
      <c r="S27" s="39"/>
      <c r="T27" s="39"/>
      <c r="U27" s="39"/>
      <c r="V27" s="39"/>
      <c r="W27" s="39"/>
    </row>
    <row r="28" spans="1:23" x14ac:dyDescent="0.25">
      <c r="A28" s="8"/>
      <c r="B28" s="19" t="s">
        <v>32</v>
      </c>
      <c r="C28" s="7">
        <f t="shared" ref="C28:C36" si="0">COUNTIF(C$4:C$26,B28)</f>
        <v>2</v>
      </c>
      <c r="D28" s="7">
        <f>COUNTIFS(C$4:C$26,B28,I$4:I$26,"Yes",J$4:J$26,"2024")</f>
        <v>2</v>
      </c>
      <c r="E28" s="7">
        <f t="shared" ref="E28:E36" si="1">COUNTIFS(C$4:C$26,B28,K$4:K$26,"Yes")</f>
        <v>0</v>
      </c>
      <c r="F28" s="8">
        <f t="shared" ref="F28:F36" si="2">COUNTIFS(C$4:C$26,B28,I$4:I$26,"Yes",J$4:J$26,"2024",F$4:F$26,"Y")</f>
        <v>2</v>
      </c>
      <c r="H28" s="6" t="str">
        <f>B28</f>
        <v>SITSA</v>
      </c>
      <c r="I28" s="43">
        <f t="shared" ref="I28:I36" si="3">COUNTIFS(C$4:C$26,B28,K$4:K$26,"Yes")</f>
        <v>0</v>
      </c>
      <c r="J28" s="44">
        <f t="shared" ref="J28:J36" si="4">COUNTIFS(C$4:C$26,B28,I$4:I$26,"N/A")</f>
        <v>0</v>
      </c>
      <c r="K28" s="22">
        <f t="shared" ref="K28:K36" si="5">COUNTIFS(C$4:C$26,B28,K$4:K$26,"",F$4:F$26,"Y")</f>
        <v>2</v>
      </c>
      <c r="L28" s="7">
        <f t="shared" ref="L28:L36" si="6">COUNTIFS(C$4:C$26,B28,I$4:I$26,"")</f>
        <v>0</v>
      </c>
      <c r="M28" s="6" t="str">
        <f>IF(L28=0,"","Pending Update Consideration")</f>
        <v/>
      </c>
      <c r="P28" s="41"/>
      <c r="Q28" s="39"/>
      <c r="R28" s="39"/>
      <c r="S28" s="39"/>
      <c r="T28" s="39"/>
      <c r="U28" s="39"/>
      <c r="V28" s="39"/>
      <c r="W28" s="39"/>
    </row>
    <row r="29" spans="1:23" x14ac:dyDescent="0.25">
      <c r="A29" s="8"/>
      <c r="B29" s="19" t="s">
        <v>28</v>
      </c>
      <c r="C29" s="7">
        <f t="shared" si="0"/>
        <v>7</v>
      </c>
      <c r="D29" s="7">
        <f t="shared" ref="D29:D36" si="7">COUNTIFS(C$4:C$26,B29,I$4:I$26,"Yes",J$4:J$26,"2024")</f>
        <v>5</v>
      </c>
      <c r="E29" s="7">
        <f t="shared" si="1"/>
        <v>0</v>
      </c>
      <c r="F29" s="8">
        <f t="shared" si="2"/>
        <v>4</v>
      </c>
      <c r="G29" s="6"/>
      <c r="H29" s="6" t="str">
        <f t="shared" ref="H29:H36" si="8">B29</f>
        <v>D1 RITSA</v>
      </c>
      <c r="I29" s="45">
        <f t="shared" si="3"/>
        <v>0</v>
      </c>
      <c r="J29" s="40">
        <f t="shared" si="4"/>
        <v>0</v>
      </c>
      <c r="K29" s="22">
        <f t="shared" si="5"/>
        <v>6</v>
      </c>
      <c r="L29" s="7">
        <f t="shared" si="6"/>
        <v>0</v>
      </c>
      <c r="M29" s="6" t="str">
        <f t="shared" ref="M29:M36" si="9">IF(L29=0,"","Pending Update Consideration")</f>
        <v/>
      </c>
      <c r="P29" s="41"/>
      <c r="Q29" s="39"/>
      <c r="R29" s="39"/>
      <c r="S29" s="39"/>
      <c r="T29" s="39"/>
      <c r="U29" s="39"/>
      <c r="V29" s="39"/>
      <c r="W29" s="39"/>
    </row>
    <row r="30" spans="1:23" x14ac:dyDescent="0.25">
      <c r="A30" s="8"/>
      <c r="B30" s="19" t="s">
        <v>38</v>
      </c>
      <c r="C30" s="7">
        <f t="shared" si="0"/>
        <v>0</v>
      </c>
      <c r="D30" s="7">
        <f t="shared" si="7"/>
        <v>0</v>
      </c>
      <c r="E30" s="7">
        <f t="shared" si="1"/>
        <v>0</v>
      </c>
      <c r="F30" s="8">
        <f t="shared" si="2"/>
        <v>0</v>
      </c>
      <c r="G30" s="6"/>
      <c r="H30" s="6" t="str">
        <f t="shared" si="8"/>
        <v>D2 RITSA</v>
      </c>
      <c r="I30" s="45">
        <f t="shared" si="3"/>
        <v>0</v>
      </c>
      <c r="J30" s="40">
        <f t="shared" si="4"/>
        <v>0</v>
      </c>
      <c r="K30" s="22">
        <f t="shared" si="5"/>
        <v>0</v>
      </c>
      <c r="L30" s="7">
        <f t="shared" si="6"/>
        <v>0</v>
      </c>
      <c r="M30" s="6" t="str">
        <f t="shared" si="9"/>
        <v/>
      </c>
      <c r="P30" s="41"/>
      <c r="Q30" s="39"/>
      <c r="R30" s="39"/>
      <c r="S30" s="39"/>
      <c r="T30" s="39"/>
      <c r="U30" s="39"/>
      <c r="V30" s="39"/>
      <c r="W30" s="39"/>
    </row>
    <row r="31" spans="1:23" x14ac:dyDescent="0.25">
      <c r="A31" s="8"/>
      <c r="B31" s="19" t="s">
        <v>31</v>
      </c>
      <c r="C31" s="7">
        <f t="shared" si="0"/>
        <v>0</v>
      </c>
      <c r="D31" s="7">
        <f t="shared" si="7"/>
        <v>0</v>
      </c>
      <c r="E31" s="7">
        <f t="shared" si="1"/>
        <v>0</v>
      </c>
      <c r="F31" s="8">
        <f t="shared" si="2"/>
        <v>0</v>
      </c>
      <c r="G31" s="6"/>
      <c r="H31" s="6" t="str">
        <f t="shared" si="8"/>
        <v>D3 RITSA</v>
      </c>
      <c r="I31" s="45">
        <f t="shared" si="3"/>
        <v>0</v>
      </c>
      <c r="J31" s="40">
        <f t="shared" si="4"/>
        <v>0</v>
      </c>
      <c r="K31" s="22">
        <f t="shared" si="5"/>
        <v>0</v>
      </c>
      <c r="L31" s="7">
        <f t="shared" si="6"/>
        <v>0</v>
      </c>
      <c r="M31" s="6" t="str">
        <f t="shared" si="9"/>
        <v/>
      </c>
      <c r="P31" s="39"/>
      <c r="Q31" s="39"/>
      <c r="R31" s="39"/>
      <c r="S31" s="39"/>
      <c r="T31" s="39"/>
      <c r="U31" s="39"/>
      <c r="V31" s="39"/>
      <c r="W31" s="39"/>
    </row>
    <row r="32" spans="1:23" x14ac:dyDescent="0.25">
      <c r="A32" s="8"/>
      <c r="B32" s="19" t="s">
        <v>34</v>
      </c>
      <c r="C32" s="7">
        <f t="shared" si="0"/>
        <v>6</v>
      </c>
      <c r="D32" s="7">
        <f t="shared" si="7"/>
        <v>6</v>
      </c>
      <c r="E32" s="7">
        <f t="shared" si="1"/>
        <v>0</v>
      </c>
      <c r="F32" s="8">
        <f t="shared" si="2"/>
        <v>6</v>
      </c>
      <c r="G32" s="6"/>
      <c r="H32" s="6" t="str">
        <f t="shared" si="8"/>
        <v>D4/6 RITSA</v>
      </c>
      <c r="I32" s="45">
        <f t="shared" si="3"/>
        <v>0</v>
      </c>
      <c r="J32" s="40">
        <f t="shared" si="4"/>
        <v>0</v>
      </c>
      <c r="K32" s="22">
        <f t="shared" si="5"/>
        <v>6</v>
      </c>
      <c r="L32" s="7">
        <f t="shared" si="6"/>
        <v>0</v>
      </c>
      <c r="M32" s="6" t="str">
        <f t="shared" si="9"/>
        <v/>
      </c>
      <c r="P32" s="39"/>
      <c r="Q32" s="39"/>
      <c r="R32" s="39"/>
      <c r="S32" s="39"/>
      <c r="T32" s="39"/>
      <c r="U32" s="39"/>
      <c r="V32" s="39"/>
      <c r="W32" s="39"/>
    </row>
    <row r="33" spans="1:23" x14ac:dyDescent="0.25">
      <c r="A33" s="8"/>
      <c r="B33" s="19" t="s">
        <v>26</v>
      </c>
      <c r="C33" s="7">
        <f t="shared" si="0"/>
        <v>2</v>
      </c>
      <c r="D33" s="7">
        <f t="shared" si="7"/>
        <v>2</v>
      </c>
      <c r="E33" s="7">
        <f t="shared" si="1"/>
        <v>0</v>
      </c>
      <c r="F33" s="8">
        <f t="shared" si="2"/>
        <v>1</v>
      </c>
      <c r="G33" s="13"/>
      <c r="H33" s="6" t="str">
        <f t="shared" si="8"/>
        <v>D5 RITSA</v>
      </c>
      <c r="I33" s="45">
        <f t="shared" si="3"/>
        <v>0</v>
      </c>
      <c r="J33" s="40">
        <f t="shared" si="4"/>
        <v>0</v>
      </c>
      <c r="K33" s="22">
        <f t="shared" si="5"/>
        <v>1</v>
      </c>
      <c r="L33" s="7">
        <f t="shared" si="6"/>
        <v>0</v>
      </c>
      <c r="M33" s="6" t="str">
        <f t="shared" si="9"/>
        <v/>
      </c>
      <c r="P33" s="39"/>
      <c r="Q33" s="39"/>
      <c r="R33" s="39"/>
      <c r="S33" s="39"/>
      <c r="T33" s="39"/>
      <c r="U33" s="39"/>
      <c r="V33" s="39"/>
      <c r="W33" s="39"/>
    </row>
    <row r="34" spans="1:23" x14ac:dyDescent="0.25">
      <c r="A34" s="8"/>
      <c r="B34" s="19" t="s">
        <v>30</v>
      </c>
      <c r="C34" s="7">
        <f t="shared" si="0"/>
        <v>0</v>
      </c>
      <c r="D34" s="7">
        <f t="shared" si="7"/>
        <v>0</v>
      </c>
      <c r="E34" s="7">
        <f t="shared" si="1"/>
        <v>0</v>
      </c>
      <c r="F34" s="8">
        <f t="shared" si="2"/>
        <v>0</v>
      </c>
      <c r="G34" s="6"/>
      <c r="H34" s="6" t="str">
        <f t="shared" si="8"/>
        <v>D7 RITSA</v>
      </c>
      <c r="I34" s="45">
        <f t="shared" si="3"/>
        <v>0</v>
      </c>
      <c r="J34" s="40">
        <f t="shared" si="4"/>
        <v>0</v>
      </c>
      <c r="K34" s="22">
        <f t="shared" si="5"/>
        <v>0</v>
      </c>
      <c r="L34" s="7">
        <f t="shared" si="6"/>
        <v>0</v>
      </c>
      <c r="M34" s="6" t="str">
        <f t="shared" si="9"/>
        <v/>
      </c>
      <c r="P34" s="39"/>
      <c r="Q34" s="39"/>
      <c r="R34" s="39"/>
      <c r="S34" s="39"/>
      <c r="T34" s="39"/>
      <c r="U34" s="39"/>
      <c r="V34" s="39"/>
      <c r="W34" s="39"/>
    </row>
    <row r="35" spans="1:23" x14ac:dyDescent="0.25">
      <c r="A35" s="8"/>
      <c r="B35" s="19" t="s">
        <v>37</v>
      </c>
      <c r="C35" s="7">
        <f t="shared" si="0"/>
        <v>0</v>
      </c>
      <c r="D35" s="7">
        <f t="shared" si="7"/>
        <v>0</v>
      </c>
      <c r="E35" s="7">
        <f t="shared" si="1"/>
        <v>0</v>
      </c>
      <c r="F35" s="8">
        <f t="shared" si="2"/>
        <v>0</v>
      </c>
      <c r="G35" s="6"/>
      <c r="H35" s="6" t="str">
        <f t="shared" si="8"/>
        <v>FTE RITSA</v>
      </c>
      <c r="I35" s="45">
        <f t="shared" si="3"/>
        <v>0</v>
      </c>
      <c r="J35" s="40">
        <f t="shared" si="4"/>
        <v>0</v>
      </c>
      <c r="K35" s="22">
        <f t="shared" si="5"/>
        <v>0</v>
      </c>
      <c r="L35" s="7">
        <f t="shared" si="6"/>
        <v>0</v>
      </c>
      <c r="M35" s="6" t="str">
        <f t="shared" si="9"/>
        <v/>
      </c>
      <c r="P35" s="39"/>
      <c r="Q35" s="39"/>
      <c r="R35" s="39"/>
      <c r="S35" s="39"/>
      <c r="T35" s="39"/>
      <c r="U35" s="39"/>
      <c r="V35" s="39"/>
      <c r="W35" s="39"/>
    </row>
    <row r="36" spans="1:23" ht="15.75" thickBot="1" x14ac:dyDescent="0.3">
      <c r="A36" s="8"/>
      <c r="B36" s="26" t="s">
        <v>29</v>
      </c>
      <c r="C36" s="21">
        <f t="shared" si="0"/>
        <v>1</v>
      </c>
      <c r="D36" s="21">
        <f t="shared" si="7"/>
        <v>1</v>
      </c>
      <c r="E36" s="21">
        <f t="shared" si="1"/>
        <v>1</v>
      </c>
      <c r="F36" s="30">
        <f t="shared" si="2"/>
        <v>0</v>
      </c>
      <c r="G36" s="20"/>
      <c r="H36" s="20" t="str">
        <f t="shared" si="8"/>
        <v>All Architectures</v>
      </c>
      <c r="I36" s="46">
        <f t="shared" si="3"/>
        <v>1</v>
      </c>
      <c r="J36" s="47">
        <f t="shared" si="4"/>
        <v>0</v>
      </c>
      <c r="K36" s="51">
        <f t="shared" si="5"/>
        <v>0</v>
      </c>
      <c r="L36" s="21">
        <f t="shared" si="6"/>
        <v>0</v>
      </c>
      <c r="M36" s="48" t="str">
        <f t="shared" si="9"/>
        <v/>
      </c>
      <c r="P36" s="39"/>
      <c r="Q36" s="39"/>
      <c r="R36" s="39"/>
      <c r="S36" s="39"/>
      <c r="T36" s="39"/>
      <c r="U36" s="39"/>
      <c r="V36" s="39"/>
      <c r="W36" s="39"/>
    </row>
    <row r="37" spans="1:23" ht="15.75" thickTop="1" x14ac:dyDescent="0.25">
      <c r="A37" s="8"/>
      <c r="B37" s="8" t="s">
        <v>51</v>
      </c>
      <c r="C37" s="7">
        <f>SUM(C28:C36)</f>
        <v>18</v>
      </c>
      <c r="D37" s="7">
        <f>SUM(D28:D36)</f>
        <v>16</v>
      </c>
      <c r="E37" s="7">
        <f>SUM(E28:E36)</f>
        <v>1</v>
      </c>
      <c r="F37" s="8">
        <f>SUM(F28:F36)</f>
        <v>13</v>
      </c>
      <c r="G37" s="6"/>
      <c r="H37" s="6"/>
      <c r="I37" s="38">
        <f>SUM(I28:I36)</f>
        <v>1</v>
      </c>
      <c r="J37" s="38">
        <f>SUM(J28:J36)</f>
        <v>0</v>
      </c>
      <c r="K37" s="38">
        <f>SUM(K28:K36)</f>
        <v>15</v>
      </c>
      <c r="L37" s="38">
        <f>SUM(L28:L36)</f>
        <v>0</v>
      </c>
      <c r="M37" s="25"/>
      <c r="P37" s="39"/>
      <c r="Q37" s="39"/>
      <c r="R37" s="39"/>
      <c r="S37" s="39"/>
      <c r="T37" s="39"/>
      <c r="U37" s="39"/>
      <c r="V37" s="39"/>
      <c r="W37" s="39"/>
    </row>
    <row r="38" spans="1:23" x14ac:dyDescent="0.25">
      <c r="A38" s="8"/>
      <c r="B38" s="8"/>
      <c r="C38" s="6"/>
      <c r="D38" s="6"/>
      <c r="E38" s="6"/>
      <c r="G38" s="6"/>
      <c r="H38" s="6"/>
      <c r="I38" s="7"/>
      <c r="J38" s="7"/>
      <c r="K38" s="14"/>
      <c r="L38" s="14"/>
      <c r="M38" s="25"/>
      <c r="N38" s="39"/>
      <c r="O38" s="39"/>
      <c r="P38" s="39"/>
      <c r="Q38" s="39"/>
      <c r="R38" s="39"/>
      <c r="S38" s="39"/>
      <c r="T38" s="39"/>
      <c r="U38" s="39"/>
      <c r="V38" s="39"/>
      <c r="W38" s="39"/>
    </row>
    <row r="39" spans="1:23" x14ac:dyDescent="0.25">
      <c r="A39" s="8"/>
      <c r="B39" s="8"/>
      <c r="C39" s="6"/>
      <c r="D39" s="6"/>
      <c r="E39" s="6"/>
      <c r="G39" s="6"/>
      <c r="H39" s="6"/>
      <c r="I39" s="7"/>
      <c r="J39" s="7"/>
      <c r="K39" s="14"/>
      <c r="L39" s="14"/>
      <c r="M39" s="25"/>
      <c r="N39" s="39"/>
      <c r="O39" s="39"/>
      <c r="P39" s="39"/>
      <c r="Q39" s="39"/>
      <c r="R39" s="39"/>
      <c r="S39" s="39"/>
      <c r="T39" s="39"/>
      <c r="U39" s="39"/>
      <c r="V39" s="39"/>
      <c r="W39" s="39"/>
    </row>
    <row r="40" spans="1:23" x14ac:dyDescent="0.25">
      <c r="A40" s="8"/>
      <c r="B40" s="8"/>
      <c r="C40" s="6"/>
      <c r="D40" s="6"/>
      <c r="E40" s="6"/>
      <c r="G40" s="6"/>
      <c r="H40" s="6"/>
      <c r="I40" s="7"/>
      <c r="J40" s="7"/>
      <c r="K40" s="14"/>
      <c r="L40" s="14"/>
      <c r="M40" s="25"/>
      <c r="N40" s="39"/>
      <c r="O40" s="39"/>
      <c r="P40" s="39"/>
      <c r="Q40" s="39"/>
      <c r="R40" s="39"/>
      <c r="S40" s="39"/>
      <c r="T40" s="39"/>
      <c r="U40" s="39"/>
      <c r="V40" s="39"/>
      <c r="W40" s="39"/>
    </row>
    <row r="41" spans="1:23" x14ac:dyDescent="0.25">
      <c r="A41" s="8"/>
      <c r="B41" s="8"/>
      <c r="C41" s="6"/>
      <c r="D41" s="6"/>
      <c r="E41" s="6"/>
      <c r="G41" s="6"/>
      <c r="H41" s="6"/>
      <c r="I41" s="7"/>
      <c r="J41" s="7"/>
      <c r="K41" s="14"/>
      <c r="L41" s="14"/>
      <c r="M41" s="25"/>
      <c r="N41" s="39"/>
      <c r="O41" s="39"/>
      <c r="P41" s="39"/>
      <c r="Q41" s="39"/>
      <c r="R41" s="39"/>
      <c r="S41" s="39"/>
      <c r="T41" s="39"/>
      <c r="U41" s="39"/>
      <c r="V41" s="39"/>
      <c r="W41" s="39"/>
    </row>
    <row r="42" spans="1:23" x14ac:dyDescent="0.25">
      <c r="A42" s="8"/>
      <c r="B42" s="8"/>
      <c r="C42" s="6"/>
      <c r="D42" s="6"/>
      <c r="E42" s="6"/>
      <c r="G42" s="6"/>
      <c r="H42" s="6"/>
      <c r="I42" s="7"/>
      <c r="J42" s="7"/>
      <c r="K42" s="14"/>
      <c r="L42" s="14"/>
      <c r="M42" s="25"/>
      <c r="N42" s="39"/>
      <c r="O42" s="39"/>
      <c r="P42" s="39"/>
      <c r="Q42" s="39"/>
      <c r="R42" s="39"/>
      <c r="S42" s="39"/>
      <c r="T42" s="39"/>
      <c r="U42" s="39"/>
      <c r="V42" s="39"/>
      <c r="W42" s="39"/>
    </row>
    <row r="43" spans="1:23" x14ac:dyDescent="0.25">
      <c r="A43" s="8"/>
      <c r="B43" s="8"/>
      <c r="C43" s="6"/>
      <c r="D43" s="6"/>
      <c r="E43" s="6"/>
      <c r="G43" s="6"/>
      <c r="H43" s="6"/>
      <c r="I43" s="7"/>
      <c r="J43" s="7"/>
      <c r="K43" s="14"/>
      <c r="L43" s="14"/>
      <c r="M43" s="13"/>
      <c r="N43" s="39"/>
      <c r="O43" s="39"/>
      <c r="P43" s="39"/>
      <c r="Q43" s="39"/>
      <c r="R43" s="39"/>
      <c r="S43" s="39"/>
      <c r="T43" s="39"/>
      <c r="U43" s="39"/>
      <c r="V43" s="39"/>
      <c r="W43" s="39"/>
    </row>
    <row r="44" spans="1:23" x14ac:dyDescent="0.25">
      <c r="A44" s="8"/>
      <c r="B44" s="8"/>
      <c r="C44" s="6"/>
      <c r="D44" s="6"/>
      <c r="E44" s="6"/>
      <c r="G44" s="6"/>
      <c r="H44" s="6"/>
      <c r="I44" s="7"/>
      <c r="J44" s="7"/>
      <c r="K44" s="14"/>
      <c r="L44" s="14"/>
      <c r="M44" s="13"/>
      <c r="N44" s="39"/>
      <c r="O44" s="39"/>
      <c r="P44" s="39"/>
      <c r="Q44" s="39"/>
      <c r="R44" s="39"/>
      <c r="S44" s="39"/>
      <c r="T44" s="39"/>
      <c r="U44" s="39"/>
      <c r="V44" s="39"/>
      <c r="W44" s="39"/>
    </row>
    <row r="45" spans="1:23" x14ac:dyDescent="0.25">
      <c r="A45" s="8"/>
      <c r="B45" s="8"/>
      <c r="C45" s="6"/>
      <c r="D45" s="6"/>
      <c r="E45" s="6"/>
      <c r="G45" s="6"/>
      <c r="H45" s="6"/>
      <c r="I45" s="7"/>
      <c r="J45" s="7"/>
      <c r="K45" s="14"/>
      <c r="L45" s="14"/>
      <c r="M45" s="13"/>
      <c r="N45" s="39"/>
      <c r="O45" s="39"/>
      <c r="P45" s="39"/>
      <c r="Q45" s="39"/>
      <c r="R45" s="39"/>
      <c r="S45" s="39"/>
      <c r="T45" s="39"/>
      <c r="U45" s="39"/>
      <c r="V45" s="39"/>
      <c r="W45" s="39"/>
    </row>
    <row r="46" spans="1:23" x14ac:dyDescent="0.25">
      <c r="A46" s="8"/>
      <c r="B46" s="8"/>
      <c r="C46" s="6"/>
      <c r="D46" s="6"/>
      <c r="E46" s="6"/>
      <c r="G46" s="6"/>
      <c r="H46" s="6"/>
      <c r="I46" s="7"/>
      <c r="J46" s="7"/>
      <c r="K46" s="14"/>
      <c r="L46" s="14"/>
      <c r="M46" s="13"/>
      <c r="N46" s="39"/>
      <c r="O46" s="39"/>
      <c r="P46" s="39"/>
      <c r="Q46" s="39"/>
      <c r="R46" s="39"/>
      <c r="S46" s="39"/>
      <c r="T46" s="39"/>
      <c r="U46" s="39"/>
      <c r="V46" s="39"/>
      <c r="W46" s="39"/>
    </row>
    <row r="47" spans="1:23" x14ac:dyDescent="0.25">
      <c r="A47" s="8"/>
      <c r="B47" s="8"/>
      <c r="C47" s="6"/>
      <c r="D47" s="6"/>
      <c r="E47" s="6"/>
      <c r="G47" s="6"/>
      <c r="H47" s="6"/>
      <c r="I47" s="7"/>
      <c r="J47" s="7"/>
      <c r="K47" s="14"/>
      <c r="L47" s="14"/>
      <c r="M47" s="13"/>
      <c r="N47" s="39"/>
      <c r="O47" s="39"/>
      <c r="P47" s="39"/>
      <c r="Q47" s="39"/>
      <c r="R47" s="39"/>
      <c r="S47" s="39"/>
      <c r="T47" s="39"/>
      <c r="U47" s="39"/>
      <c r="V47" s="39"/>
      <c r="W47" s="39"/>
    </row>
    <row r="48" spans="1:23" x14ac:dyDescent="0.25">
      <c r="A48" s="8"/>
      <c r="B48" s="8"/>
      <c r="C48" s="6"/>
      <c r="D48" s="6"/>
      <c r="E48" s="6"/>
      <c r="G48" s="6"/>
      <c r="H48" s="6"/>
      <c r="I48" s="7"/>
      <c r="J48" s="7"/>
      <c r="K48" s="14"/>
      <c r="L48" s="14"/>
      <c r="M48" s="13"/>
      <c r="N48" s="39"/>
      <c r="O48" s="39"/>
      <c r="P48" s="39"/>
      <c r="Q48" s="39"/>
      <c r="R48" s="39"/>
      <c r="S48" s="39"/>
      <c r="T48" s="39"/>
      <c r="U48" s="39"/>
      <c r="V48" s="39"/>
      <c r="W48" s="39"/>
    </row>
    <row r="49" spans="1:23" x14ac:dyDescent="0.25">
      <c r="A49" s="8"/>
      <c r="B49" s="8"/>
      <c r="C49" s="6"/>
      <c r="D49" s="6"/>
      <c r="E49" s="6"/>
      <c r="G49" s="6"/>
      <c r="H49" s="6"/>
      <c r="I49" s="7"/>
      <c r="J49" s="7"/>
      <c r="K49" s="14"/>
      <c r="L49" s="14"/>
      <c r="M49" s="13"/>
      <c r="N49" s="39"/>
      <c r="O49" s="39"/>
      <c r="P49" s="39"/>
      <c r="Q49" s="39"/>
      <c r="R49" s="39"/>
      <c r="S49" s="39"/>
      <c r="T49" s="39"/>
      <c r="U49" s="39"/>
      <c r="V49" s="39"/>
      <c r="W49" s="39"/>
    </row>
    <row r="50" spans="1:23" x14ac:dyDescent="0.25">
      <c r="A50" s="8"/>
      <c r="B50" s="8"/>
      <c r="C50" s="6"/>
      <c r="D50" s="6"/>
      <c r="E50" s="6"/>
      <c r="G50" s="6"/>
      <c r="H50" s="6"/>
      <c r="I50" s="7"/>
      <c r="J50" s="7"/>
      <c r="K50" s="14"/>
      <c r="L50" s="14"/>
      <c r="M50" s="13"/>
      <c r="N50" s="39"/>
      <c r="O50" s="39"/>
      <c r="P50" s="39"/>
      <c r="Q50" s="39"/>
      <c r="R50" s="39"/>
      <c r="S50" s="39"/>
      <c r="T50" s="39"/>
      <c r="U50" s="39"/>
      <c r="V50" s="39"/>
      <c r="W50" s="39"/>
    </row>
    <row r="51" spans="1:23" x14ac:dyDescent="0.25">
      <c r="A51" s="8"/>
      <c r="B51" s="8"/>
      <c r="C51" s="6"/>
      <c r="D51" s="6"/>
      <c r="E51" s="6"/>
      <c r="G51" s="6"/>
      <c r="H51" s="6"/>
      <c r="I51" s="7"/>
      <c r="J51" s="7"/>
      <c r="K51" s="14"/>
      <c r="L51" s="14"/>
      <c r="M51" s="13"/>
      <c r="N51" s="39"/>
      <c r="O51" s="39"/>
      <c r="P51" s="39"/>
      <c r="Q51" s="39"/>
      <c r="R51" s="39"/>
      <c r="S51" s="39"/>
      <c r="T51" s="39"/>
      <c r="U51" s="39"/>
      <c r="V51" s="39"/>
      <c r="W51" s="39"/>
    </row>
    <row r="52" spans="1:23" x14ac:dyDescent="0.25">
      <c r="A52" s="8"/>
      <c r="B52" s="8"/>
      <c r="C52" s="6"/>
      <c r="D52" s="6"/>
      <c r="E52" s="6"/>
      <c r="G52" s="6"/>
      <c r="H52" s="6"/>
      <c r="I52" s="7"/>
      <c r="J52" s="7"/>
      <c r="K52" s="14"/>
      <c r="L52" s="14"/>
      <c r="M52" s="13"/>
      <c r="N52" s="39"/>
      <c r="O52" s="39"/>
      <c r="P52" s="39"/>
      <c r="Q52" s="39"/>
      <c r="R52" s="39"/>
      <c r="S52" s="39"/>
      <c r="T52" s="39"/>
      <c r="U52" s="39"/>
      <c r="V52" s="39"/>
      <c r="W52" s="39"/>
    </row>
    <row r="53" spans="1:23" x14ac:dyDescent="0.25">
      <c r="A53" s="8"/>
      <c r="B53" s="8"/>
      <c r="C53" s="6"/>
      <c r="D53" s="6"/>
      <c r="E53" s="6"/>
      <c r="G53" s="6"/>
      <c r="H53" s="6"/>
      <c r="I53" s="7"/>
      <c r="J53" s="7"/>
      <c r="K53" s="14"/>
      <c r="L53" s="14"/>
      <c r="M53" s="13"/>
      <c r="N53" s="39"/>
      <c r="O53" s="39"/>
      <c r="P53" s="39"/>
      <c r="Q53" s="39"/>
      <c r="R53" s="39"/>
      <c r="S53" s="39"/>
      <c r="T53" s="39"/>
      <c r="U53" s="39"/>
      <c r="V53" s="39"/>
      <c r="W53" s="39"/>
    </row>
    <row r="54" spans="1:23" x14ac:dyDescent="0.25">
      <c r="A54" s="8"/>
      <c r="B54" s="8"/>
      <c r="C54" s="6"/>
      <c r="D54" s="6"/>
      <c r="E54" s="6"/>
      <c r="G54" s="6"/>
      <c r="H54" s="6"/>
      <c r="I54" s="7"/>
      <c r="J54" s="7"/>
      <c r="K54" s="14"/>
      <c r="L54" s="14"/>
      <c r="M54" s="13"/>
      <c r="N54" s="39"/>
      <c r="O54" s="39"/>
      <c r="P54" s="39"/>
      <c r="Q54" s="39"/>
      <c r="R54" s="39"/>
      <c r="S54" s="39"/>
      <c r="T54" s="39"/>
      <c r="U54" s="39"/>
      <c r="V54" s="39"/>
      <c r="W54" s="39"/>
    </row>
    <row r="55" spans="1:23" x14ac:dyDescent="0.25">
      <c r="A55" s="8"/>
      <c r="B55" s="8"/>
      <c r="C55" s="6"/>
      <c r="D55" s="6"/>
      <c r="E55" s="6"/>
      <c r="G55" s="6"/>
      <c r="H55" s="6"/>
      <c r="I55" s="7"/>
      <c r="J55" s="7"/>
      <c r="K55" s="7"/>
      <c r="L55" s="7"/>
      <c r="N55" s="39"/>
      <c r="O55" s="39"/>
      <c r="P55" s="39"/>
      <c r="Q55" s="39"/>
      <c r="R55" s="39"/>
      <c r="S55" s="39"/>
      <c r="T55" s="39"/>
      <c r="U55" s="39"/>
      <c r="V55" s="39"/>
      <c r="W55" s="39"/>
    </row>
    <row r="56" spans="1:23" x14ac:dyDescent="0.25">
      <c r="A56" s="8"/>
      <c r="B56" s="8"/>
      <c r="C56" s="6"/>
      <c r="D56" s="6"/>
      <c r="E56" s="6"/>
      <c r="G56" s="6"/>
      <c r="H56" s="6"/>
      <c r="I56" s="7"/>
      <c r="J56" s="7"/>
      <c r="K56" s="7"/>
      <c r="L56" s="7"/>
      <c r="N56" s="39"/>
      <c r="O56" s="39"/>
      <c r="P56" s="39"/>
      <c r="Q56" s="39"/>
      <c r="R56" s="39"/>
      <c r="S56" s="39"/>
      <c r="T56" s="39"/>
      <c r="U56" s="39"/>
      <c r="V56" s="39"/>
      <c r="W56" s="39"/>
    </row>
    <row r="57" spans="1:23" x14ac:dyDescent="0.25">
      <c r="A57" s="8"/>
      <c r="B57" s="8"/>
      <c r="C57" s="6"/>
      <c r="D57" s="6"/>
      <c r="E57" s="6"/>
      <c r="G57" s="6"/>
      <c r="H57" s="6"/>
      <c r="I57" s="7"/>
      <c r="J57" s="7"/>
      <c r="K57" s="7"/>
      <c r="L57" s="7"/>
      <c r="N57" s="39"/>
      <c r="O57" s="39"/>
      <c r="P57" s="39"/>
      <c r="Q57" s="39"/>
      <c r="R57" s="39"/>
      <c r="S57" s="39"/>
      <c r="T57" s="39"/>
      <c r="U57" s="39"/>
      <c r="V57" s="39"/>
      <c r="W57" s="39"/>
    </row>
    <row r="58" spans="1:23" x14ac:dyDescent="0.25">
      <c r="A58" s="8"/>
      <c r="B58" s="8"/>
      <c r="C58" s="6"/>
      <c r="D58" s="6"/>
      <c r="E58" s="6"/>
      <c r="G58" s="6"/>
      <c r="H58" s="6"/>
      <c r="I58" s="7"/>
      <c r="J58" s="7"/>
      <c r="K58" s="7"/>
      <c r="L58" s="7"/>
      <c r="N58" s="39"/>
      <c r="O58" s="39"/>
      <c r="P58" s="39"/>
      <c r="Q58" s="39"/>
      <c r="R58" s="39"/>
      <c r="S58" s="39"/>
      <c r="T58" s="39"/>
      <c r="U58" s="39"/>
      <c r="V58" s="39"/>
      <c r="W58" s="39"/>
    </row>
    <row r="59" spans="1:23" x14ac:dyDescent="0.25">
      <c r="A59" s="8"/>
      <c r="B59" s="8"/>
      <c r="C59" s="6"/>
      <c r="D59" s="6"/>
      <c r="E59" s="6"/>
      <c r="G59" s="6"/>
      <c r="H59" s="6"/>
      <c r="I59" s="7"/>
      <c r="J59" s="7"/>
      <c r="K59" s="7"/>
      <c r="L59" s="7"/>
      <c r="N59" s="39"/>
      <c r="O59" s="39"/>
      <c r="P59" s="39"/>
      <c r="Q59" s="39"/>
      <c r="R59" s="39"/>
      <c r="S59" s="39"/>
      <c r="T59" s="39"/>
      <c r="U59" s="39"/>
      <c r="V59" s="39"/>
      <c r="W59" s="39"/>
    </row>
    <row r="60" spans="1:23" x14ac:dyDescent="0.25">
      <c r="A60" s="8"/>
      <c r="B60" s="8"/>
      <c r="C60" s="6"/>
      <c r="D60" s="6"/>
      <c r="E60" s="6"/>
      <c r="G60" s="6"/>
      <c r="H60" s="6"/>
      <c r="I60" s="7"/>
      <c r="J60" s="7"/>
      <c r="K60" s="7"/>
      <c r="L60" s="7"/>
      <c r="N60" s="39"/>
      <c r="O60" s="39"/>
      <c r="P60" s="39"/>
      <c r="Q60" s="39"/>
      <c r="R60" s="39"/>
      <c r="S60" s="39"/>
      <c r="T60" s="39"/>
      <c r="U60" s="39"/>
      <c r="V60" s="39"/>
      <c r="W60" s="39"/>
    </row>
    <row r="61" spans="1:23" x14ac:dyDescent="0.25">
      <c r="A61" s="8"/>
      <c r="B61" s="8"/>
      <c r="C61" s="6"/>
      <c r="D61" s="6"/>
      <c r="E61" s="6"/>
      <c r="G61" s="6"/>
      <c r="H61" s="6"/>
      <c r="I61" s="7"/>
      <c r="J61" s="7"/>
      <c r="K61" s="7"/>
      <c r="L61" s="7"/>
      <c r="N61" s="39"/>
      <c r="O61" s="39"/>
      <c r="P61" s="39"/>
      <c r="Q61" s="39"/>
      <c r="R61" s="39"/>
      <c r="S61" s="39"/>
      <c r="T61" s="39"/>
      <c r="U61" s="39"/>
      <c r="V61" s="39"/>
      <c r="W61" s="39"/>
    </row>
    <row r="62" spans="1:23" x14ac:dyDescent="0.25">
      <c r="A62" s="8"/>
      <c r="B62" s="8"/>
      <c r="C62" s="6"/>
      <c r="D62" s="6"/>
      <c r="E62" s="6"/>
      <c r="G62" s="6"/>
      <c r="H62" s="6"/>
      <c r="I62" s="7"/>
      <c r="J62" s="7"/>
      <c r="K62" s="7"/>
      <c r="L62" s="7"/>
      <c r="N62" s="39"/>
      <c r="O62" s="39"/>
      <c r="P62" s="39"/>
      <c r="Q62" s="39"/>
      <c r="R62" s="39"/>
      <c r="S62" s="39"/>
      <c r="T62" s="39"/>
      <c r="U62" s="39"/>
      <c r="V62" s="39"/>
      <c r="W62" s="39"/>
    </row>
    <row r="63" spans="1:23" x14ac:dyDescent="0.25">
      <c r="A63" s="8"/>
      <c r="B63" s="8"/>
      <c r="C63" s="6"/>
      <c r="D63" s="6"/>
      <c r="E63" s="6"/>
      <c r="G63" s="6"/>
      <c r="H63" s="6"/>
      <c r="I63" s="7"/>
      <c r="J63" s="7"/>
      <c r="K63" s="7"/>
      <c r="L63" s="7"/>
      <c r="N63" s="39"/>
      <c r="O63" s="39"/>
      <c r="P63" s="39"/>
      <c r="Q63" s="39"/>
      <c r="R63" s="39"/>
      <c r="S63" s="39"/>
      <c r="T63" s="39"/>
      <c r="U63" s="39"/>
      <c r="V63" s="39"/>
      <c r="W63" s="39"/>
    </row>
    <row r="64" spans="1:23" x14ac:dyDescent="0.25">
      <c r="A64" s="8"/>
      <c r="B64" s="8"/>
      <c r="C64" s="6"/>
      <c r="D64" s="6"/>
      <c r="E64" s="6"/>
      <c r="G64" s="6"/>
      <c r="H64" s="6"/>
      <c r="I64" s="7"/>
      <c r="J64" s="7"/>
      <c r="K64" s="7"/>
      <c r="L64" s="7"/>
      <c r="N64" s="39"/>
      <c r="O64" s="39"/>
      <c r="P64" s="39"/>
      <c r="Q64" s="39"/>
      <c r="R64" s="39"/>
      <c r="S64" s="39"/>
      <c r="T64" s="39"/>
      <c r="U64" s="39"/>
      <c r="V64" s="39"/>
      <c r="W64" s="39"/>
    </row>
    <row r="65" spans="1:23" x14ac:dyDescent="0.25">
      <c r="A65" s="8"/>
      <c r="B65" s="8"/>
      <c r="C65" s="6"/>
      <c r="D65" s="6"/>
      <c r="E65" s="6"/>
      <c r="G65" s="6"/>
      <c r="H65" s="6"/>
      <c r="I65" s="7"/>
      <c r="J65" s="7"/>
      <c r="K65" s="7"/>
      <c r="L65" s="7"/>
      <c r="N65" s="39"/>
      <c r="O65" s="39"/>
      <c r="P65" s="39"/>
      <c r="Q65" s="39"/>
      <c r="R65" s="39"/>
      <c r="S65" s="39"/>
      <c r="T65" s="39"/>
      <c r="U65" s="39"/>
      <c r="V65" s="39"/>
      <c r="W65" s="39"/>
    </row>
    <row r="66" spans="1:23" x14ac:dyDescent="0.25">
      <c r="A66" s="8"/>
      <c r="B66" s="8"/>
      <c r="C66" s="6"/>
      <c r="D66" s="6"/>
      <c r="E66" s="6"/>
      <c r="G66" s="6"/>
      <c r="H66" s="6"/>
      <c r="I66" s="7"/>
      <c r="J66" s="7"/>
      <c r="K66" s="7"/>
      <c r="L66" s="7"/>
      <c r="N66" s="39"/>
      <c r="O66" s="39"/>
      <c r="P66" s="39"/>
      <c r="Q66" s="39"/>
      <c r="R66" s="39"/>
      <c r="S66" s="39"/>
      <c r="T66" s="39"/>
      <c r="U66" s="39"/>
      <c r="V66" s="39"/>
      <c r="W66" s="39"/>
    </row>
    <row r="67" spans="1:23" x14ac:dyDescent="0.25">
      <c r="A67" s="8"/>
      <c r="B67" s="8"/>
      <c r="C67" s="6"/>
      <c r="D67" s="6"/>
      <c r="E67" s="6"/>
      <c r="G67" s="6"/>
      <c r="H67" s="6"/>
      <c r="I67" s="7"/>
      <c r="J67" s="7"/>
      <c r="K67" s="7"/>
      <c r="L67" s="7"/>
      <c r="N67" s="39"/>
      <c r="O67" s="39"/>
      <c r="P67" s="39"/>
      <c r="Q67" s="39"/>
      <c r="R67" s="39"/>
      <c r="S67" s="39"/>
      <c r="T67" s="39"/>
      <c r="U67" s="39"/>
      <c r="V67" s="39"/>
      <c r="W67" s="39"/>
    </row>
    <row r="68" spans="1:23" x14ac:dyDescent="0.25">
      <c r="A68" s="8"/>
      <c r="B68" s="8"/>
      <c r="C68" s="6"/>
      <c r="D68" s="6"/>
      <c r="E68" s="6"/>
      <c r="G68" s="6"/>
      <c r="H68" s="6"/>
      <c r="I68" s="7"/>
      <c r="J68" s="7"/>
      <c r="K68" s="7"/>
      <c r="L68" s="7"/>
      <c r="N68" s="39"/>
      <c r="O68" s="39"/>
      <c r="P68" s="39"/>
      <c r="Q68" s="39"/>
      <c r="R68" s="39"/>
      <c r="S68" s="39"/>
      <c r="T68" s="39"/>
      <c r="U68" s="39"/>
      <c r="V68" s="39"/>
      <c r="W68" s="39"/>
    </row>
    <row r="69" spans="1:23" x14ac:dyDescent="0.25">
      <c r="A69" s="8"/>
      <c r="B69" s="8"/>
      <c r="C69" s="6"/>
      <c r="D69" s="6"/>
      <c r="E69" s="6"/>
      <c r="G69" s="6"/>
      <c r="H69" s="6"/>
      <c r="I69" s="7"/>
      <c r="J69" s="7"/>
      <c r="K69" s="7"/>
      <c r="L69" s="7"/>
      <c r="N69" s="39"/>
      <c r="O69" s="39"/>
      <c r="P69" s="39"/>
      <c r="Q69" s="39"/>
      <c r="R69" s="39"/>
      <c r="S69" s="39"/>
      <c r="T69" s="39"/>
      <c r="U69" s="39"/>
      <c r="V69" s="39"/>
      <c r="W69" s="39"/>
    </row>
    <row r="70" spans="1:23" x14ac:dyDescent="0.25">
      <c r="A70" s="8"/>
      <c r="B70" s="8"/>
      <c r="C70" s="6"/>
      <c r="D70" s="6"/>
      <c r="E70" s="6"/>
      <c r="G70" s="6"/>
      <c r="H70" s="6"/>
      <c r="I70" s="7"/>
      <c r="J70" s="7"/>
      <c r="K70" s="7"/>
      <c r="L70" s="7"/>
      <c r="N70" s="39"/>
      <c r="O70" s="39"/>
      <c r="P70" s="39"/>
      <c r="Q70" s="39"/>
      <c r="R70" s="39"/>
      <c r="S70" s="39"/>
      <c r="T70" s="39"/>
      <c r="U70" s="39"/>
      <c r="V70" s="39"/>
      <c r="W70" s="39"/>
    </row>
    <row r="71" spans="1:23" x14ac:dyDescent="0.25">
      <c r="A71" s="8"/>
      <c r="B71" s="8"/>
      <c r="C71" s="6"/>
      <c r="D71" s="6"/>
      <c r="E71" s="6"/>
      <c r="G71" s="6"/>
      <c r="H71" s="6"/>
      <c r="I71" s="7"/>
      <c r="J71" s="7"/>
      <c r="K71" s="7"/>
      <c r="L71" s="7"/>
      <c r="N71" s="39"/>
      <c r="O71" s="39"/>
      <c r="P71" s="39"/>
      <c r="Q71" s="39"/>
      <c r="R71" s="39"/>
      <c r="S71" s="39"/>
      <c r="T71" s="39"/>
      <c r="U71" s="39"/>
      <c r="V71" s="39"/>
      <c r="W71" s="39"/>
    </row>
    <row r="72" spans="1:23" x14ac:dyDescent="0.25">
      <c r="A72" s="8"/>
      <c r="B72" s="8"/>
      <c r="C72" s="6"/>
      <c r="D72" s="6"/>
      <c r="E72" s="6"/>
      <c r="G72" s="6"/>
      <c r="H72" s="6"/>
      <c r="I72" s="7"/>
      <c r="J72" s="7"/>
      <c r="K72" s="7"/>
      <c r="L72" s="7"/>
      <c r="N72" s="39"/>
      <c r="O72" s="39"/>
      <c r="P72" s="39"/>
      <c r="Q72" s="39"/>
      <c r="R72" s="39"/>
      <c r="S72" s="39"/>
      <c r="T72" s="39"/>
      <c r="U72" s="39"/>
      <c r="V72" s="39"/>
      <c r="W72" s="39"/>
    </row>
    <row r="73" spans="1:23" x14ac:dyDescent="0.25">
      <c r="A73" s="8"/>
      <c r="B73" s="8"/>
      <c r="C73" s="6"/>
      <c r="D73" s="6"/>
      <c r="E73" s="6"/>
      <c r="G73" s="6"/>
      <c r="H73" s="6"/>
      <c r="I73" s="7"/>
      <c r="J73" s="7"/>
      <c r="K73" s="7"/>
      <c r="L73" s="7"/>
      <c r="N73" s="39"/>
      <c r="O73" s="39"/>
      <c r="P73" s="39"/>
      <c r="Q73" s="39"/>
      <c r="R73" s="39"/>
      <c r="S73" s="39"/>
      <c r="T73" s="39"/>
      <c r="U73" s="39"/>
      <c r="V73" s="39"/>
      <c r="W73" s="39"/>
    </row>
    <row r="74" spans="1:23" x14ac:dyDescent="0.25">
      <c r="A74" s="8"/>
      <c r="B74" s="8"/>
      <c r="C74" s="6"/>
      <c r="D74" s="6"/>
      <c r="E74" s="6"/>
      <c r="G74" s="6"/>
      <c r="H74" s="6"/>
      <c r="I74" s="7"/>
      <c r="J74" s="7"/>
      <c r="K74" s="7"/>
      <c r="L74" s="7"/>
      <c r="N74" s="39"/>
      <c r="O74" s="39"/>
      <c r="P74" s="39"/>
      <c r="Q74" s="39"/>
      <c r="R74" s="39"/>
      <c r="S74" s="39"/>
      <c r="T74" s="39"/>
      <c r="U74" s="39"/>
      <c r="V74" s="39"/>
      <c r="W74" s="39"/>
    </row>
    <row r="75" spans="1:23" x14ac:dyDescent="0.25">
      <c r="A75" s="8"/>
      <c r="B75" s="8"/>
      <c r="C75" s="6"/>
      <c r="D75" s="6"/>
      <c r="E75" s="6"/>
      <c r="G75" s="6"/>
      <c r="H75" s="6"/>
      <c r="I75" s="7"/>
      <c r="J75" s="7"/>
      <c r="K75" s="7"/>
      <c r="L75" s="7"/>
      <c r="N75" s="39"/>
      <c r="O75" s="39"/>
      <c r="P75" s="39"/>
      <c r="Q75" s="39"/>
      <c r="R75" s="39"/>
      <c r="S75" s="39"/>
      <c r="T75" s="39"/>
      <c r="U75" s="39"/>
      <c r="V75" s="39"/>
      <c r="W75" s="39"/>
    </row>
    <row r="76" spans="1:23" x14ac:dyDescent="0.25">
      <c r="A76" s="8"/>
      <c r="B76" s="8"/>
      <c r="C76" s="6"/>
      <c r="D76" s="6"/>
      <c r="E76" s="6"/>
      <c r="G76" s="6"/>
      <c r="H76" s="6"/>
      <c r="I76" s="7"/>
      <c r="J76" s="7"/>
      <c r="K76" s="7"/>
      <c r="L76" s="7"/>
      <c r="N76" s="39"/>
      <c r="O76" s="39"/>
      <c r="P76" s="39"/>
      <c r="Q76" s="39"/>
      <c r="R76" s="39"/>
      <c r="S76" s="39"/>
      <c r="T76" s="39"/>
      <c r="U76" s="39"/>
      <c r="V76" s="39"/>
      <c r="W76" s="39"/>
    </row>
    <row r="77" spans="1:23" x14ac:dyDescent="0.25">
      <c r="A77" s="8"/>
      <c r="B77" s="8"/>
      <c r="C77" s="6"/>
      <c r="D77" s="6"/>
      <c r="E77" s="6"/>
      <c r="G77" s="6"/>
      <c r="H77" s="6"/>
      <c r="I77" s="7"/>
      <c r="J77" s="7"/>
      <c r="K77" s="7"/>
      <c r="L77" s="7"/>
      <c r="N77" s="39"/>
      <c r="O77" s="39"/>
      <c r="P77" s="39"/>
      <c r="Q77" s="39"/>
      <c r="R77" s="39"/>
      <c r="S77" s="39"/>
      <c r="T77" s="39"/>
      <c r="U77" s="39"/>
      <c r="V77" s="39"/>
      <c r="W77" s="39"/>
    </row>
    <row r="78" spans="1:23" x14ac:dyDescent="0.25">
      <c r="A78" s="8"/>
      <c r="B78" s="8"/>
      <c r="C78" s="6"/>
      <c r="D78" s="6"/>
      <c r="E78" s="6"/>
      <c r="G78" s="6"/>
      <c r="H78" s="6"/>
      <c r="I78" s="7"/>
      <c r="J78" s="7"/>
      <c r="K78" s="7"/>
      <c r="L78" s="7"/>
      <c r="N78" s="39"/>
      <c r="O78" s="39"/>
      <c r="P78" s="39"/>
      <c r="Q78" s="39"/>
      <c r="R78" s="39"/>
      <c r="S78" s="39"/>
      <c r="T78" s="39"/>
      <c r="U78" s="39"/>
      <c r="V78" s="39"/>
      <c r="W78" s="39"/>
    </row>
    <row r="79" spans="1:23" x14ac:dyDescent="0.25">
      <c r="A79" s="8"/>
      <c r="B79" s="8"/>
      <c r="C79" s="6"/>
      <c r="D79" s="6"/>
      <c r="E79" s="6"/>
      <c r="G79" s="6"/>
      <c r="H79" s="6"/>
      <c r="I79" s="7"/>
      <c r="J79" s="7"/>
      <c r="K79" s="7"/>
      <c r="L79" s="7"/>
      <c r="N79" s="39"/>
      <c r="O79" s="39"/>
      <c r="P79" s="39"/>
      <c r="Q79" s="39"/>
      <c r="R79" s="39"/>
      <c r="S79" s="39"/>
      <c r="T79" s="39"/>
      <c r="U79" s="39"/>
      <c r="V79" s="39"/>
      <c r="W79" s="39"/>
    </row>
    <row r="80" spans="1:23" x14ac:dyDescent="0.25">
      <c r="A80" s="8"/>
      <c r="B80" s="8"/>
      <c r="C80" s="6"/>
      <c r="D80" s="6"/>
      <c r="E80" s="6"/>
      <c r="G80" s="6"/>
      <c r="H80" s="6"/>
      <c r="I80" s="7"/>
      <c r="J80" s="7"/>
      <c r="K80" s="7"/>
      <c r="L80" s="7"/>
      <c r="N80" s="39"/>
      <c r="O80" s="39"/>
      <c r="P80" s="39"/>
      <c r="Q80" s="39"/>
      <c r="R80" s="39"/>
      <c r="S80" s="39"/>
      <c r="T80" s="39"/>
      <c r="U80" s="39"/>
      <c r="V80" s="39"/>
      <c r="W80" s="39"/>
    </row>
    <row r="81" spans="1:23" x14ac:dyDescent="0.25">
      <c r="A81" s="8"/>
      <c r="B81" s="8"/>
      <c r="C81" s="6"/>
      <c r="D81" s="6"/>
      <c r="E81" s="6"/>
      <c r="G81" s="6"/>
      <c r="H81" s="6"/>
      <c r="I81" s="7"/>
      <c r="J81" s="7"/>
      <c r="K81" s="7"/>
      <c r="L81" s="7"/>
      <c r="N81" s="39"/>
      <c r="O81" s="39"/>
      <c r="P81" s="39"/>
      <c r="Q81" s="39"/>
      <c r="R81" s="39"/>
      <c r="S81" s="39"/>
      <c r="T81" s="39"/>
      <c r="U81" s="39"/>
      <c r="V81" s="39"/>
      <c r="W81" s="39"/>
    </row>
    <row r="82" spans="1:23" x14ac:dyDescent="0.25">
      <c r="A82" s="8"/>
      <c r="B82" s="8"/>
      <c r="C82" s="6"/>
      <c r="D82" s="6"/>
      <c r="E82" s="6"/>
      <c r="G82" s="6"/>
      <c r="H82" s="6"/>
      <c r="I82" s="7"/>
      <c r="J82" s="7"/>
      <c r="K82" s="7"/>
      <c r="L82" s="7"/>
      <c r="N82" s="39"/>
      <c r="O82" s="39"/>
      <c r="P82" s="39"/>
      <c r="Q82" s="39"/>
      <c r="R82" s="39"/>
      <c r="S82" s="39"/>
      <c r="T82" s="39"/>
      <c r="U82" s="39"/>
      <c r="V82" s="39"/>
      <c r="W82" s="39"/>
    </row>
    <row r="83" spans="1:23" x14ac:dyDescent="0.25">
      <c r="A83" s="8"/>
      <c r="B83" s="8"/>
      <c r="C83" s="6"/>
      <c r="D83" s="6"/>
      <c r="E83" s="6"/>
      <c r="G83" s="6"/>
      <c r="H83" s="6"/>
      <c r="I83" s="7"/>
      <c r="J83" s="7"/>
      <c r="K83" s="7"/>
      <c r="L83" s="7"/>
      <c r="N83" s="39"/>
      <c r="O83" s="39"/>
      <c r="P83" s="39"/>
      <c r="Q83" s="39"/>
      <c r="R83" s="39"/>
      <c r="S83" s="39"/>
      <c r="T83" s="39"/>
      <c r="U83" s="39"/>
      <c r="V83" s="39"/>
      <c r="W83" s="39"/>
    </row>
    <row r="84" spans="1:23" x14ac:dyDescent="0.25">
      <c r="A84" s="8"/>
      <c r="B84" s="8"/>
      <c r="C84" s="6"/>
      <c r="D84" s="6"/>
      <c r="E84" s="6"/>
      <c r="G84" s="6"/>
      <c r="H84" s="6"/>
      <c r="I84" s="7"/>
      <c r="J84" s="7"/>
      <c r="K84" s="7"/>
      <c r="L84" s="7"/>
      <c r="N84" s="39"/>
      <c r="O84" s="39"/>
      <c r="P84" s="39"/>
      <c r="Q84" s="39"/>
      <c r="R84" s="39"/>
      <c r="S84" s="39"/>
      <c r="T84" s="39"/>
      <c r="U84" s="39"/>
      <c r="V84" s="39"/>
      <c r="W84" s="39"/>
    </row>
    <row r="85" spans="1:23" x14ac:dyDescent="0.25">
      <c r="A85" s="8"/>
      <c r="B85" s="8"/>
      <c r="C85" s="6"/>
      <c r="D85" s="6"/>
      <c r="E85" s="6"/>
      <c r="G85" s="6"/>
      <c r="H85" s="6"/>
      <c r="I85" s="7"/>
      <c r="J85" s="7"/>
      <c r="K85" s="7"/>
      <c r="L85" s="7"/>
      <c r="N85" s="39"/>
      <c r="O85" s="39"/>
      <c r="P85" s="39"/>
      <c r="Q85" s="39"/>
      <c r="R85" s="39"/>
      <c r="S85" s="39"/>
      <c r="T85" s="39"/>
      <c r="U85" s="39"/>
      <c r="V85" s="39"/>
      <c r="W85" s="39"/>
    </row>
    <row r="86" spans="1:23" x14ac:dyDescent="0.25">
      <c r="A86" s="8"/>
      <c r="B86" s="8"/>
      <c r="C86" s="6"/>
      <c r="D86" s="6"/>
      <c r="E86" s="6"/>
      <c r="G86" s="6"/>
      <c r="H86" s="6"/>
      <c r="I86" s="7"/>
      <c r="J86" s="7"/>
      <c r="K86" s="7"/>
      <c r="L86" s="7"/>
      <c r="N86" s="39"/>
      <c r="O86" s="39"/>
      <c r="P86" s="39"/>
      <c r="Q86" s="39"/>
      <c r="R86" s="39"/>
      <c r="S86" s="39"/>
      <c r="T86" s="39"/>
      <c r="U86" s="39"/>
      <c r="V86" s="39"/>
      <c r="W86" s="39"/>
    </row>
    <row r="87" spans="1:23" x14ac:dyDescent="0.25">
      <c r="A87" s="8"/>
      <c r="B87" s="8"/>
      <c r="C87" s="6"/>
      <c r="D87" s="6"/>
      <c r="E87" s="6"/>
      <c r="G87" s="6"/>
      <c r="H87" s="6"/>
      <c r="I87" s="7"/>
      <c r="J87" s="7"/>
      <c r="K87" s="7"/>
      <c r="L87" s="7"/>
      <c r="N87" s="39"/>
      <c r="O87" s="39"/>
      <c r="P87" s="39"/>
      <c r="Q87" s="39"/>
      <c r="R87" s="39"/>
      <c r="S87" s="39"/>
      <c r="T87" s="39"/>
      <c r="U87" s="39"/>
      <c r="V87" s="39"/>
      <c r="W87" s="39"/>
    </row>
    <row r="88" spans="1:23" x14ac:dyDescent="0.25">
      <c r="A88" s="8"/>
      <c r="B88" s="8"/>
      <c r="C88" s="6"/>
      <c r="D88" s="6"/>
      <c r="E88" s="6"/>
      <c r="G88" s="6"/>
      <c r="H88" s="6"/>
      <c r="I88" s="7"/>
      <c r="J88" s="7"/>
      <c r="K88" s="7"/>
      <c r="L88" s="7"/>
      <c r="N88" s="39"/>
      <c r="O88" s="39"/>
      <c r="P88" s="39"/>
      <c r="Q88" s="39"/>
      <c r="R88" s="39"/>
      <c r="S88" s="39"/>
      <c r="T88" s="39"/>
      <c r="U88" s="39"/>
      <c r="V88" s="39"/>
      <c r="W88" s="39"/>
    </row>
    <row r="89" spans="1:23" x14ac:dyDescent="0.25">
      <c r="A89" s="8"/>
      <c r="B89" s="8"/>
      <c r="C89" s="6"/>
      <c r="D89" s="6"/>
      <c r="E89" s="6"/>
      <c r="G89" s="6"/>
      <c r="H89" s="6"/>
      <c r="I89" s="7"/>
      <c r="J89" s="7"/>
      <c r="K89" s="7"/>
      <c r="L89" s="7"/>
      <c r="N89" s="39"/>
      <c r="O89" s="39"/>
      <c r="P89" s="39"/>
      <c r="Q89" s="39"/>
      <c r="R89" s="39"/>
      <c r="S89" s="39"/>
      <c r="T89" s="39"/>
      <c r="U89" s="39"/>
      <c r="V89" s="39"/>
      <c r="W89" s="39"/>
    </row>
    <row r="90" spans="1:23" x14ac:dyDescent="0.25">
      <c r="A90" s="8"/>
      <c r="B90" s="8"/>
      <c r="C90" s="6"/>
      <c r="D90" s="6"/>
      <c r="E90" s="6"/>
      <c r="G90" s="6"/>
      <c r="H90" s="6"/>
      <c r="I90" s="7"/>
      <c r="J90" s="7"/>
      <c r="K90" s="7"/>
      <c r="L90" s="7"/>
      <c r="N90" s="39"/>
      <c r="O90" s="39"/>
      <c r="P90" s="39"/>
      <c r="Q90" s="39"/>
      <c r="R90" s="39"/>
      <c r="S90" s="39"/>
      <c r="T90" s="39"/>
      <c r="U90" s="39"/>
      <c r="V90" s="39"/>
      <c r="W90" s="39"/>
    </row>
    <row r="91" spans="1:23" x14ac:dyDescent="0.25">
      <c r="A91" s="8"/>
      <c r="B91" s="8"/>
      <c r="C91" s="6"/>
      <c r="D91" s="6"/>
      <c r="E91" s="6"/>
      <c r="G91" s="6"/>
      <c r="H91" s="6"/>
      <c r="I91" s="7"/>
      <c r="J91" s="7"/>
      <c r="K91" s="7"/>
      <c r="L91" s="7"/>
      <c r="N91" s="39"/>
      <c r="O91" s="39"/>
      <c r="P91" s="39"/>
      <c r="Q91" s="39"/>
      <c r="R91" s="39"/>
      <c r="S91" s="39"/>
      <c r="T91" s="39"/>
      <c r="U91" s="39"/>
      <c r="V91" s="39"/>
      <c r="W91" s="39"/>
    </row>
    <row r="92" spans="1:23" x14ac:dyDescent="0.25">
      <c r="A92" s="8"/>
      <c r="B92" s="8"/>
      <c r="C92" s="6"/>
      <c r="D92" s="6"/>
      <c r="E92" s="6"/>
      <c r="G92" s="6"/>
      <c r="H92" s="6"/>
      <c r="I92" s="7"/>
      <c r="J92" s="7"/>
      <c r="K92" s="7"/>
      <c r="L92" s="7"/>
      <c r="N92" s="39"/>
      <c r="O92" s="39"/>
      <c r="P92" s="39"/>
      <c r="Q92" s="39"/>
      <c r="R92" s="39"/>
      <c r="S92" s="39"/>
      <c r="T92" s="39"/>
      <c r="U92" s="39"/>
      <c r="V92" s="39"/>
      <c r="W92" s="39"/>
    </row>
    <row r="93" spans="1:23" x14ac:dyDescent="0.25">
      <c r="A93" s="8"/>
      <c r="B93" s="8"/>
      <c r="C93" s="6"/>
      <c r="D93" s="6"/>
      <c r="E93" s="6"/>
      <c r="G93" s="6"/>
      <c r="H93" s="6"/>
      <c r="I93" s="7"/>
      <c r="J93" s="7"/>
      <c r="K93" s="7"/>
      <c r="L93" s="7"/>
      <c r="N93" s="39"/>
      <c r="O93" s="39"/>
      <c r="P93" s="39"/>
      <c r="Q93" s="39"/>
      <c r="R93" s="39"/>
      <c r="S93" s="39"/>
      <c r="T93" s="39"/>
      <c r="U93" s="39"/>
      <c r="V93" s="39"/>
      <c r="W93" s="39"/>
    </row>
    <row r="94" spans="1:23" x14ac:dyDescent="0.25">
      <c r="A94" s="8"/>
      <c r="B94" s="8"/>
      <c r="C94" s="6"/>
      <c r="D94" s="6"/>
      <c r="E94" s="6"/>
      <c r="G94" s="6"/>
      <c r="H94" s="6"/>
      <c r="I94" s="7"/>
      <c r="J94" s="7"/>
      <c r="K94" s="7"/>
      <c r="L94" s="7"/>
      <c r="N94" s="39"/>
      <c r="O94" s="39"/>
      <c r="P94" s="39"/>
      <c r="Q94" s="39"/>
      <c r="R94" s="39"/>
      <c r="S94" s="39"/>
      <c r="T94" s="39"/>
      <c r="U94" s="39"/>
      <c r="V94" s="39"/>
      <c r="W94" s="39"/>
    </row>
    <row r="95" spans="1:23" x14ac:dyDescent="0.25">
      <c r="A95" s="8"/>
      <c r="B95" s="8"/>
      <c r="C95" s="6"/>
      <c r="D95" s="6"/>
      <c r="E95" s="6"/>
      <c r="G95" s="6"/>
      <c r="H95" s="6"/>
      <c r="I95" s="7"/>
      <c r="J95" s="7"/>
      <c r="K95" s="7"/>
      <c r="L95" s="7"/>
      <c r="N95" s="39"/>
      <c r="O95" s="39"/>
      <c r="P95" s="39"/>
      <c r="Q95" s="39"/>
      <c r="R95" s="39"/>
      <c r="S95" s="39"/>
      <c r="T95" s="39"/>
      <c r="U95" s="39"/>
      <c r="V95" s="39"/>
      <c r="W95" s="39"/>
    </row>
    <row r="96" spans="1:23" x14ac:dyDescent="0.25">
      <c r="A96" s="8"/>
      <c r="B96" s="8"/>
      <c r="C96" s="6"/>
      <c r="D96" s="6"/>
      <c r="E96" s="6"/>
      <c r="G96" s="6"/>
      <c r="H96" s="6"/>
      <c r="I96" s="7"/>
      <c r="J96" s="7"/>
      <c r="K96" s="7"/>
      <c r="L96" s="7"/>
      <c r="N96" s="39"/>
      <c r="O96" s="39"/>
      <c r="P96" s="39"/>
      <c r="Q96" s="39"/>
      <c r="R96" s="39"/>
      <c r="S96" s="39"/>
      <c r="T96" s="39"/>
      <c r="U96" s="39"/>
      <c r="V96" s="39"/>
      <c r="W96" s="39"/>
    </row>
    <row r="97" spans="1:23" x14ac:dyDescent="0.25">
      <c r="A97" s="8"/>
      <c r="B97" s="8"/>
      <c r="C97" s="6"/>
      <c r="D97" s="6"/>
      <c r="E97" s="6"/>
      <c r="G97" s="6"/>
      <c r="H97" s="6"/>
      <c r="I97" s="7"/>
      <c r="J97" s="7"/>
      <c r="K97" s="7"/>
      <c r="L97" s="7"/>
      <c r="N97" s="39"/>
      <c r="O97" s="39"/>
      <c r="P97" s="39"/>
      <c r="Q97" s="39"/>
      <c r="R97" s="39"/>
      <c r="S97" s="39"/>
      <c r="T97" s="39"/>
      <c r="U97" s="39"/>
      <c r="V97" s="39"/>
      <c r="W97" s="39"/>
    </row>
    <row r="98" spans="1:23" x14ac:dyDescent="0.25">
      <c r="A98" s="8"/>
      <c r="B98" s="8"/>
      <c r="C98" s="6"/>
      <c r="D98" s="6"/>
      <c r="E98" s="6"/>
      <c r="G98" s="6"/>
      <c r="H98" s="6"/>
      <c r="I98" s="7"/>
      <c r="J98" s="7"/>
      <c r="K98" s="7"/>
      <c r="L98" s="7"/>
      <c r="N98" s="39"/>
      <c r="O98" s="39"/>
      <c r="P98" s="39"/>
      <c r="Q98" s="39"/>
      <c r="R98" s="39"/>
      <c r="S98" s="39"/>
      <c r="T98" s="39"/>
      <c r="U98" s="39"/>
      <c r="V98" s="39"/>
      <c r="W98" s="39"/>
    </row>
    <row r="99" spans="1:23" x14ac:dyDescent="0.25">
      <c r="A99" s="8"/>
      <c r="B99" s="8"/>
      <c r="C99" s="6"/>
      <c r="D99" s="6"/>
      <c r="E99" s="6"/>
      <c r="G99" s="6"/>
      <c r="H99" s="6"/>
      <c r="I99" s="7"/>
      <c r="J99" s="7"/>
      <c r="K99" s="7"/>
      <c r="L99" s="7"/>
      <c r="N99" s="39"/>
      <c r="O99" s="39"/>
      <c r="P99" s="39"/>
      <c r="Q99" s="39"/>
      <c r="R99" s="39"/>
      <c r="S99" s="39"/>
      <c r="T99" s="39"/>
      <c r="U99" s="39"/>
      <c r="V99" s="39"/>
      <c r="W99" s="39"/>
    </row>
    <row r="100" spans="1:23" x14ac:dyDescent="0.25">
      <c r="A100" s="8"/>
      <c r="B100" s="8"/>
      <c r="C100" s="6"/>
      <c r="D100" s="6"/>
      <c r="E100" s="6"/>
      <c r="G100" s="6"/>
      <c r="H100" s="6"/>
      <c r="I100" s="7"/>
      <c r="J100" s="7"/>
      <c r="K100" s="7"/>
      <c r="L100" s="7"/>
      <c r="N100" s="39"/>
      <c r="O100" s="39"/>
      <c r="P100" s="39"/>
      <c r="Q100" s="39"/>
      <c r="R100" s="39"/>
      <c r="S100" s="39"/>
      <c r="T100" s="39"/>
      <c r="U100" s="39"/>
      <c r="V100" s="39"/>
      <c r="W100" s="39"/>
    </row>
    <row r="101" spans="1:23" x14ac:dyDescent="0.25">
      <c r="A101" s="8"/>
      <c r="B101" s="8"/>
      <c r="C101" s="6"/>
      <c r="D101" s="6"/>
      <c r="E101" s="6"/>
      <c r="G101" s="6"/>
      <c r="H101" s="6"/>
      <c r="I101" s="7"/>
      <c r="J101" s="7"/>
      <c r="K101" s="7"/>
      <c r="L101" s="7"/>
      <c r="N101" s="39"/>
      <c r="O101" s="39"/>
      <c r="P101" s="39"/>
      <c r="Q101" s="39"/>
      <c r="R101" s="39"/>
      <c r="S101" s="39"/>
      <c r="T101" s="39"/>
      <c r="U101" s="39"/>
      <c r="V101" s="39"/>
      <c r="W101" s="39"/>
    </row>
    <row r="102" spans="1:23" x14ac:dyDescent="0.25">
      <c r="A102" s="8"/>
      <c r="B102" s="8"/>
      <c r="C102" s="6"/>
      <c r="D102" s="6"/>
      <c r="E102" s="6"/>
      <c r="G102" s="6"/>
      <c r="H102" s="6"/>
      <c r="I102" s="7"/>
      <c r="J102" s="7"/>
      <c r="K102" s="7"/>
      <c r="L102" s="7"/>
      <c r="N102" s="39"/>
      <c r="O102" s="39"/>
      <c r="P102" s="39"/>
      <c r="Q102" s="39"/>
      <c r="R102" s="39"/>
      <c r="S102" s="39"/>
      <c r="T102" s="39"/>
      <c r="U102" s="39"/>
      <c r="V102" s="39"/>
      <c r="W102" s="39"/>
    </row>
    <row r="103" spans="1:23" x14ac:dyDescent="0.25">
      <c r="A103" s="8"/>
      <c r="B103" s="8"/>
      <c r="C103" s="6"/>
      <c r="D103" s="6"/>
      <c r="E103" s="6"/>
      <c r="G103" s="6"/>
      <c r="H103" s="6"/>
      <c r="I103" s="7"/>
      <c r="J103" s="7"/>
      <c r="K103" s="7"/>
      <c r="L103" s="7"/>
      <c r="N103" s="39"/>
      <c r="O103" s="39"/>
      <c r="P103" s="39"/>
      <c r="Q103" s="39"/>
      <c r="R103" s="39"/>
      <c r="S103" s="39"/>
      <c r="T103" s="39"/>
      <c r="U103" s="39"/>
      <c r="V103" s="39"/>
      <c r="W103" s="39"/>
    </row>
    <row r="104" spans="1:23" x14ac:dyDescent="0.25">
      <c r="A104" s="8"/>
      <c r="B104" s="8"/>
      <c r="C104" s="6"/>
      <c r="D104" s="6"/>
      <c r="E104" s="6"/>
      <c r="G104" s="6"/>
      <c r="H104" s="6"/>
      <c r="I104" s="7"/>
      <c r="J104" s="7"/>
      <c r="K104" s="7"/>
      <c r="L104" s="7"/>
      <c r="N104" s="39"/>
      <c r="O104" s="39"/>
      <c r="P104" s="39"/>
      <c r="Q104" s="39"/>
      <c r="R104" s="39"/>
      <c r="S104" s="39"/>
      <c r="T104" s="39"/>
      <c r="U104" s="39"/>
      <c r="V104" s="39"/>
      <c r="W104" s="39"/>
    </row>
    <row r="105" spans="1:23" x14ac:dyDescent="0.25">
      <c r="A105" s="8"/>
      <c r="B105" s="8"/>
      <c r="C105" s="6"/>
      <c r="D105" s="6"/>
      <c r="E105" s="6"/>
      <c r="G105" s="6"/>
      <c r="H105" s="6"/>
      <c r="I105" s="7"/>
      <c r="J105" s="7"/>
      <c r="K105" s="7"/>
      <c r="L105" s="7"/>
      <c r="N105" s="39"/>
      <c r="O105" s="39"/>
      <c r="P105" s="39"/>
      <c r="Q105" s="39"/>
      <c r="R105" s="39"/>
      <c r="S105" s="39"/>
      <c r="T105" s="39"/>
      <c r="U105" s="39"/>
      <c r="V105" s="39"/>
      <c r="W105" s="39"/>
    </row>
    <row r="106" spans="1:23" x14ac:dyDescent="0.25">
      <c r="A106" s="8"/>
      <c r="B106" s="8"/>
      <c r="C106" s="6"/>
      <c r="D106" s="6"/>
      <c r="E106" s="6"/>
      <c r="G106" s="6"/>
      <c r="H106" s="6"/>
      <c r="I106" s="7"/>
      <c r="J106" s="7"/>
      <c r="K106" s="7"/>
      <c r="L106" s="7"/>
      <c r="N106" s="39"/>
      <c r="O106" s="39"/>
      <c r="P106" s="39"/>
      <c r="Q106" s="39"/>
      <c r="R106" s="39"/>
      <c r="S106" s="39"/>
      <c r="T106" s="39"/>
      <c r="U106" s="39"/>
      <c r="V106" s="39"/>
      <c r="W106" s="39"/>
    </row>
    <row r="107" spans="1:23" x14ac:dyDescent="0.25">
      <c r="A107" s="8"/>
      <c r="B107" s="8"/>
      <c r="C107" s="6"/>
      <c r="D107" s="6"/>
      <c r="E107" s="6"/>
      <c r="G107" s="6"/>
      <c r="H107" s="6"/>
      <c r="I107" s="7"/>
      <c r="J107" s="7"/>
      <c r="K107" s="7"/>
      <c r="L107" s="7"/>
      <c r="N107" s="39"/>
      <c r="O107" s="39"/>
      <c r="P107" s="39"/>
      <c r="Q107" s="39"/>
      <c r="R107" s="39"/>
      <c r="S107" s="39"/>
      <c r="T107" s="39"/>
      <c r="U107" s="39"/>
      <c r="V107" s="39"/>
      <c r="W107" s="39"/>
    </row>
    <row r="108" spans="1:23" x14ac:dyDescent="0.25">
      <c r="A108" s="8"/>
      <c r="B108" s="8"/>
      <c r="C108" s="6"/>
      <c r="D108" s="6"/>
      <c r="E108" s="6"/>
      <c r="G108" s="6"/>
      <c r="H108" s="6"/>
      <c r="I108" s="7"/>
      <c r="J108" s="7"/>
      <c r="K108" s="7"/>
      <c r="L108" s="7"/>
      <c r="N108" s="39"/>
      <c r="O108" s="39"/>
      <c r="P108" s="39"/>
      <c r="Q108" s="39"/>
      <c r="R108" s="39"/>
      <c r="S108" s="39"/>
      <c r="T108" s="39"/>
      <c r="U108" s="39"/>
      <c r="V108" s="39"/>
      <c r="W108" s="39"/>
    </row>
    <row r="109" spans="1:23" x14ac:dyDescent="0.25">
      <c r="A109" s="8"/>
      <c r="B109" s="8"/>
      <c r="C109" s="6"/>
      <c r="D109" s="6"/>
      <c r="E109" s="6"/>
      <c r="G109" s="6"/>
      <c r="H109" s="6"/>
      <c r="I109" s="7"/>
      <c r="J109" s="7"/>
      <c r="K109" s="7"/>
      <c r="L109" s="7"/>
      <c r="N109" s="39"/>
      <c r="O109" s="39"/>
      <c r="P109" s="39"/>
      <c r="Q109" s="39"/>
      <c r="R109" s="39"/>
      <c r="S109" s="39"/>
      <c r="T109" s="39"/>
      <c r="U109" s="39"/>
      <c r="V109" s="39"/>
      <c r="W109" s="39"/>
    </row>
    <row r="110" spans="1:23" x14ac:dyDescent="0.25">
      <c r="A110" s="8"/>
      <c r="B110" s="8"/>
      <c r="C110" s="6"/>
      <c r="D110" s="6"/>
      <c r="E110" s="6"/>
      <c r="G110" s="6"/>
      <c r="H110" s="6"/>
      <c r="I110" s="7"/>
      <c r="J110" s="7"/>
      <c r="K110" s="7"/>
      <c r="L110" s="7"/>
      <c r="N110" s="39"/>
      <c r="O110" s="39"/>
      <c r="P110" s="39"/>
      <c r="Q110" s="39"/>
      <c r="R110" s="39"/>
      <c r="S110" s="39"/>
      <c r="T110" s="39"/>
      <c r="U110" s="39"/>
      <c r="V110" s="39"/>
      <c r="W110" s="39"/>
    </row>
    <row r="111" spans="1:23" x14ac:dyDescent="0.25">
      <c r="A111" s="8"/>
      <c r="B111" s="8"/>
      <c r="C111" s="6"/>
      <c r="D111" s="6"/>
      <c r="E111" s="6"/>
      <c r="G111" s="6"/>
      <c r="H111" s="6"/>
      <c r="I111" s="7"/>
      <c r="J111" s="7"/>
      <c r="K111" s="7"/>
      <c r="L111" s="7"/>
      <c r="N111" s="39"/>
      <c r="O111" s="39"/>
      <c r="P111" s="39"/>
      <c r="Q111" s="39"/>
      <c r="R111" s="39"/>
      <c r="S111" s="39"/>
      <c r="T111" s="39"/>
      <c r="U111" s="39"/>
      <c r="V111" s="39"/>
      <c r="W111" s="39"/>
    </row>
    <row r="112" spans="1:23" x14ac:dyDescent="0.25">
      <c r="A112" s="8"/>
      <c r="B112" s="8"/>
      <c r="C112" s="6"/>
      <c r="D112" s="6"/>
      <c r="E112" s="6"/>
      <c r="G112" s="6"/>
      <c r="H112" s="6"/>
      <c r="I112" s="7"/>
      <c r="J112" s="7"/>
      <c r="K112" s="7"/>
      <c r="L112" s="7"/>
      <c r="N112" s="39"/>
      <c r="O112" s="39"/>
      <c r="P112" s="39"/>
      <c r="Q112" s="39"/>
      <c r="R112" s="39"/>
      <c r="S112" s="39"/>
      <c r="T112" s="39"/>
      <c r="U112" s="39"/>
      <c r="V112" s="39"/>
      <c r="W112" s="39"/>
    </row>
    <row r="113" spans="1:23" x14ac:dyDescent="0.25">
      <c r="A113" s="8"/>
      <c r="B113" s="8"/>
      <c r="C113" s="6"/>
      <c r="D113" s="6"/>
      <c r="E113" s="6"/>
      <c r="G113" s="6"/>
      <c r="H113" s="6"/>
      <c r="I113" s="7"/>
      <c r="J113" s="7"/>
      <c r="K113" s="7"/>
      <c r="L113" s="7"/>
      <c r="N113" s="39"/>
      <c r="O113" s="39"/>
      <c r="P113" s="39"/>
      <c r="Q113" s="39"/>
      <c r="R113" s="39"/>
      <c r="S113" s="39"/>
      <c r="T113" s="39"/>
      <c r="U113" s="39"/>
      <c r="V113" s="39"/>
      <c r="W113" s="39"/>
    </row>
    <row r="114" spans="1:23" x14ac:dyDescent="0.25">
      <c r="A114" s="8"/>
      <c r="B114" s="8"/>
      <c r="C114" s="6"/>
      <c r="D114" s="6"/>
      <c r="E114" s="6"/>
      <c r="G114" s="6"/>
      <c r="H114" s="6"/>
      <c r="I114" s="7"/>
      <c r="J114" s="7"/>
      <c r="K114" s="7"/>
      <c r="L114" s="7"/>
      <c r="N114" s="39"/>
      <c r="O114" s="39"/>
      <c r="P114" s="39"/>
      <c r="Q114" s="39"/>
      <c r="R114" s="39"/>
      <c r="S114" s="39"/>
      <c r="T114" s="39"/>
      <c r="U114" s="39"/>
      <c r="V114" s="39"/>
      <c r="W114" s="39"/>
    </row>
    <row r="115" spans="1:23" x14ac:dyDescent="0.25">
      <c r="A115" s="8"/>
      <c r="B115" s="8"/>
      <c r="C115" s="6"/>
      <c r="D115" s="6"/>
      <c r="E115" s="6"/>
      <c r="G115" s="6"/>
      <c r="H115" s="6"/>
      <c r="I115" s="7"/>
      <c r="J115" s="7"/>
      <c r="K115" s="7"/>
      <c r="L115" s="7"/>
      <c r="N115" s="39"/>
      <c r="O115" s="39"/>
      <c r="P115" s="39"/>
      <c r="Q115" s="39"/>
      <c r="R115" s="39"/>
      <c r="S115" s="39"/>
      <c r="T115" s="39"/>
      <c r="U115" s="39"/>
      <c r="V115" s="39"/>
      <c r="W115" s="39"/>
    </row>
    <row r="116" spans="1:23" x14ac:dyDescent="0.25">
      <c r="A116" s="8"/>
      <c r="B116" s="8"/>
      <c r="C116" s="6"/>
      <c r="D116" s="6"/>
      <c r="E116" s="6"/>
      <c r="G116" s="6"/>
      <c r="H116" s="6"/>
      <c r="I116" s="7"/>
      <c r="J116" s="7"/>
      <c r="K116" s="7"/>
      <c r="L116" s="7"/>
      <c r="N116" s="39"/>
      <c r="O116" s="39"/>
      <c r="P116" s="39"/>
      <c r="Q116" s="39"/>
      <c r="R116" s="39"/>
      <c r="S116" s="39"/>
      <c r="T116" s="39"/>
      <c r="U116" s="39"/>
      <c r="V116" s="39"/>
      <c r="W116" s="39"/>
    </row>
    <row r="117" spans="1:23" x14ac:dyDescent="0.25">
      <c r="A117" s="8"/>
      <c r="B117" s="8"/>
      <c r="C117" s="6"/>
      <c r="D117" s="6"/>
      <c r="E117" s="6"/>
      <c r="G117" s="6"/>
      <c r="H117" s="6"/>
      <c r="I117" s="7"/>
      <c r="J117" s="7"/>
      <c r="K117" s="7"/>
      <c r="L117" s="7"/>
      <c r="N117" s="39"/>
      <c r="O117" s="39"/>
      <c r="P117" s="39"/>
      <c r="Q117" s="39"/>
      <c r="R117" s="39"/>
      <c r="S117" s="39"/>
      <c r="T117" s="39"/>
      <c r="U117" s="39"/>
      <c r="V117" s="39"/>
      <c r="W117" s="39"/>
    </row>
    <row r="118" spans="1:23" x14ac:dyDescent="0.25">
      <c r="A118" s="8"/>
      <c r="B118" s="8"/>
      <c r="C118" s="6"/>
      <c r="D118" s="6"/>
      <c r="E118" s="6"/>
      <c r="G118" s="6"/>
      <c r="H118" s="6"/>
      <c r="I118" s="7"/>
      <c r="J118" s="7"/>
      <c r="K118" s="7"/>
      <c r="L118" s="7"/>
      <c r="N118" s="39"/>
      <c r="O118" s="39"/>
      <c r="P118" s="39"/>
      <c r="Q118" s="39"/>
      <c r="R118" s="39"/>
      <c r="S118" s="39"/>
      <c r="T118" s="39"/>
      <c r="U118" s="39"/>
      <c r="V118" s="39"/>
      <c r="W118" s="39"/>
    </row>
    <row r="119" spans="1:23" x14ac:dyDescent="0.25">
      <c r="A119" s="8"/>
      <c r="B119" s="8"/>
      <c r="C119" s="6"/>
      <c r="D119" s="6"/>
      <c r="E119" s="6"/>
      <c r="G119" s="6"/>
      <c r="H119" s="6"/>
      <c r="I119" s="7"/>
      <c r="J119" s="7"/>
      <c r="K119" s="7"/>
      <c r="L119" s="7"/>
      <c r="N119" s="39"/>
      <c r="O119" s="39"/>
      <c r="P119" s="39"/>
      <c r="Q119" s="39"/>
      <c r="R119" s="39"/>
      <c r="S119" s="39"/>
      <c r="T119" s="39"/>
      <c r="U119" s="39"/>
      <c r="V119" s="39"/>
      <c r="W119" s="39"/>
    </row>
    <row r="120" spans="1:23" x14ac:dyDescent="0.25">
      <c r="A120" s="8"/>
      <c r="B120" s="8"/>
      <c r="C120" s="6"/>
      <c r="D120" s="6"/>
      <c r="E120" s="6"/>
      <c r="G120" s="6"/>
      <c r="H120" s="6"/>
      <c r="I120" s="7"/>
      <c r="J120" s="7"/>
      <c r="K120" s="7"/>
      <c r="L120" s="7"/>
      <c r="N120" s="39"/>
      <c r="O120" s="39"/>
      <c r="P120" s="39"/>
      <c r="Q120" s="39"/>
      <c r="R120" s="39"/>
      <c r="S120" s="39"/>
      <c r="T120" s="39"/>
      <c r="U120" s="39"/>
      <c r="V120" s="39"/>
      <c r="W120" s="39"/>
    </row>
    <row r="121" spans="1:23" x14ac:dyDescent="0.25">
      <c r="A121" s="8"/>
      <c r="B121" s="8"/>
      <c r="C121" s="6"/>
      <c r="D121" s="6"/>
      <c r="E121" s="6"/>
      <c r="G121" s="6"/>
      <c r="H121" s="6"/>
      <c r="I121" s="7"/>
      <c r="J121" s="7"/>
      <c r="K121" s="7"/>
      <c r="L121" s="7"/>
      <c r="N121" s="39"/>
      <c r="O121" s="39"/>
      <c r="P121" s="39"/>
      <c r="Q121" s="39"/>
      <c r="R121" s="39"/>
      <c r="S121" s="39"/>
      <c r="T121" s="39"/>
      <c r="U121" s="39"/>
      <c r="V121" s="39"/>
      <c r="W121" s="39"/>
    </row>
    <row r="122" spans="1:23" x14ac:dyDescent="0.25">
      <c r="A122" s="8"/>
      <c r="B122" s="8"/>
      <c r="C122" s="6"/>
      <c r="D122" s="6"/>
      <c r="E122" s="6"/>
      <c r="G122" s="6"/>
      <c r="H122" s="6"/>
      <c r="I122" s="7"/>
      <c r="J122" s="7"/>
      <c r="K122" s="7"/>
      <c r="L122" s="7"/>
      <c r="N122" s="39"/>
      <c r="O122" s="39"/>
      <c r="P122" s="39"/>
      <c r="Q122" s="39"/>
      <c r="R122" s="39"/>
      <c r="S122" s="39"/>
      <c r="T122" s="39"/>
      <c r="U122" s="39"/>
      <c r="V122" s="39"/>
      <c r="W122" s="39"/>
    </row>
    <row r="123" spans="1:23" x14ac:dyDescent="0.25">
      <c r="A123" s="8"/>
      <c r="B123" s="8"/>
      <c r="C123" s="6"/>
      <c r="D123" s="6"/>
      <c r="E123" s="6"/>
      <c r="G123" s="6"/>
      <c r="H123" s="6"/>
      <c r="I123" s="7"/>
      <c r="J123" s="7"/>
      <c r="K123" s="7"/>
      <c r="L123" s="7"/>
      <c r="N123" s="39"/>
      <c r="O123" s="39"/>
      <c r="P123" s="39"/>
      <c r="Q123" s="39"/>
      <c r="R123" s="39"/>
      <c r="S123" s="39"/>
      <c r="T123" s="39"/>
      <c r="U123" s="39"/>
      <c r="V123" s="39"/>
      <c r="W123" s="39"/>
    </row>
    <row r="124" spans="1:23" x14ac:dyDescent="0.25">
      <c r="A124" s="8"/>
      <c r="B124" s="8"/>
      <c r="C124" s="6"/>
      <c r="D124" s="6"/>
      <c r="E124" s="6"/>
      <c r="G124" s="6"/>
      <c r="H124" s="6"/>
      <c r="I124" s="7"/>
      <c r="J124" s="7"/>
      <c r="K124" s="7"/>
      <c r="L124" s="7"/>
      <c r="N124" s="39"/>
      <c r="O124" s="39"/>
      <c r="P124" s="39"/>
      <c r="Q124" s="39"/>
      <c r="R124" s="39"/>
      <c r="S124" s="39"/>
      <c r="T124" s="39"/>
      <c r="U124" s="39"/>
      <c r="V124" s="39"/>
      <c r="W124" s="39"/>
    </row>
    <row r="125" spans="1:23" x14ac:dyDescent="0.25">
      <c r="A125" s="8"/>
      <c r="B125" s="8"/>
      <c r="C125" s="6"/>
      <c r="D125" s="6"/>
      <c r="E125" s="6"/>
      <c r="G125" s="6"/>
      <c r="H125" s="6"/>
      <c r="I125" s="7"/>
      <c r="J125" s="7"/>
      <c r="K125" s="7"/>
      <c r="L125" s="7"/>
      <c r="N125" s="39"/>
      <c r="O125" s="39"/>
      <c r="P125" s="39"/>
      <c r="Q125" s="39"/>
      <c r="R125" s="39"/>
      <c r="S125" s="39"/>
      <c r="T125" s="39"/>
      <c r="U125" s="39"/>
      <c r="V125" s="39"/>
      <c r="W125" s="39"/>
    </row>
    <row r="126" spans="1:23" x14ac:dyDescent="0.25">
      <c r="A126" s="8"/>
      <c r="B126" s="8"/>
      <c r="C126" s="6"/>
      <c r="D126" s="6"/>
      <c r="E126" s="6"/>
      <c r="G126" s="6"/>
      <c r="H126" s="6"/>
      <c r="I126" s="7"/>
      <c r="J126" s="7"/>
      <c r="K126" s="7"/>
      <c r="L126" s="7"/>
      <c r="N126" s="39"/>
      <c r="O126" s="39"/>
      <c r="P126" s="39"/>
      <c r="Q126" s="39"/>
      <c r="R126" s="39"/>
      <c r="S126" s="39"/>
      <c r="T126" s="39"/>
      <c r="U126" s="39"/>
      <c r="V126" s="39"/>
      <c r="W126" s="39"/>
    </row>
    <row r="127" spans="1:23" x14ac:dyDescent="0.25">
      <c r="A127" s="8"/>
      <c r="B127" s="8"/>
      <c r="C127" s="6"/>
      <c r="D127" s="6"/>
      <c r="E127" s="6"/>
      <c r="G127" s="6"/>
      <c r="H127" s="6"/>
      <c r="I127" s="7"/>
      <c r="J127" s="7"/>
      <c r="K127" s="7"/>
      <c r="L127" s="7"/>
      <c r="N127" s="39"/>
      <c r="O127" s="39"/>
      <c r="P127" s="39"/>
      <c r="Q127" s="39"/>
      <c r="R127" s="39"/>
      <c r="S127" s="39"/>
      <c r="T127" s="39"/>
      <c r="U127" s="39"/>
      <c r="V127" s="39"/>
      <c r="W127" s="39"/>
    </row>
    <row r="128" spans="1:23" x14ac:dyDescent="0.25">
      <c r="A128" s="8"/>
      <c r="B128" s="8"/>
      <c r="C128" s="6"/>
      <c r="D128" s="6"/>
      <c r="E128" s="6"/>
      <c r="G128" s="6"/>
      <c r="H128" s="6"/>
      <c r="I128" s="7"/>
      <c r="J128" s="7"/>
      <c r="K128" s="7"/>
      <c r="L128" s="7"/>
      <c r="N128" s="39"/>
      <c r="O128" s="39"/>
      <c r="P128" s="39"/>
      <c r="Q128" s="39"/>
      <c r="R128" s="39"/>
      <c r="S128" s="39"/>
      <c r="T128" s="39"/>
      <c r="U128" s="39"/>
      <c r="V128" s="39"/>
      <c r="W128" s="39"/>
    </row>
    <row r="129" spans="1:23" x14ac:dyDescent="0.25">
      <c r="A129" s="8"/>
      <c r="B129" s="8"/>
      <c r="C129" s="6"/>
      <c r="D129" s="6"/>
      <c r="E129" s="6"/>
      <c r="G129" s="6"/>
      <c r="H129" s="6"/>
      <c r="I129" s="7"/>
      <c r="J129" s="7"/>
      <c r="K129" s="7"/>
      <c r="L129" s="7"/>
      <c r="N129" s="39"/>
      <c r="O129" s="39"/>
      <c r="P129" s="39"/>
      <c r="Q129" s="39"/>
      <c r="R129" s="39"/>
      <c r="S129" s="39"/>
      <c r="T129" s="39"/>
      <c r="U129" s="39"/>
      <c r="V129" s="39"/>
      <c r="W129" s="39"/>
    </row>
    <row r="130" spans="1:23" x14ac:dyDescent="0.25">
      <c r="A130" s="8"/>
      <c r="B130" s="8"/>
      <c r="C130" s="6"/>
      <c r="D130" s="6"/>
      <c r="E130" s="6"/>
      <c r="G130" s="6"/>
      <c r="H130" s="6"/>
      <c r="I130" s="7"/>
      <c r="J130" s="7"/>
      <c r="K130" s="7"/>
      <c r="L130" s="7"/>
      <c r="N130" s="39"/>
      <c r="O130" s="39"/>
      <c r="P130" s="39"/>
      <c r="Q130" s="39"/>
      <c r="R130" s="39"/>
      <c r="S130" s="39"/>
      <c r="T130" s="39"/>
      <c r="U130" s="39"/>
      <c r="V130" s="39"/>
      <c r="W130" s="39"/>
    </row>
    <row r="131" spans="1:23" x14ac:dyDescent="0.25">
      <c r="A131" s="8"/>
      <c r="B131" s="8"/>
      <c r="C131" s="6"/>
      <c r="D131" s="6"/>
      <c r="E131" s="6"/>
      <c r="G131" s="6"/>
      <c r="H131" s="6"/>
      <c r="I131" s="7"/>
      <c r="J131" s="7"/>
      <c r="K131" s="7"/>
      <c r="L131" s="7"/>
      <c r="N131" s="39"/>
      <c r="O131" s="39"/>
      <c r="P131" s="39"/>
      <c r="Q131" s="39"/>
      <c r="R131" s="39"/>
      <c r="S131" s="39"/>
      <c r="T131" s="39"/>
      <c r="U131" s="39"/>
      <c r="V131" s="39"/>
      <c r="W131" s="39"/>
    </row>
    <row r="132" spans="1:23" x14ac:dyDescent="0.25">
      <c r="A132" s="8"/>
      <c r="B132" s="8"/>
      <c r="C132" s="6"/>
      <c r="D132" s="6"/>
      <c r="E132" s="6"/>
      <c r="G132" s="6"/>
      <c r="H132" s="6"/>
      <c r="I132" s="7"/>
      <c r="J132" s="7"/>
      <c r="K132" s="7"/>
      <c r="L132" s="7"/>
      <c r="N132" s="39"/>
      <c r="O132" s="39"/>
      <c r="P132" s="39"/>
      <c r="Q132" s="39"/>
      <c r="R132" s="39"/>
      <c r="S132" s="39"/>
      <c r="T132" s="39"/>
      <c r="U132" s="39"/>
      <c r="V132" s="39"/>
      <c r="W132" s="39"/>
    </row>
    <row r="133" spans="1:23" x14ac:dyDescent="0.25">
      <c r="A133" s="8"/>
      <c r="B133" s="8"/>
      <c r="C133" s="6"/>
      <c r="D133" s="6"/>
      <c r="E133" s="6"/>
      <c r="G133" s="6"/>
      <c r="H133" s="6"/>
      <c r="I133" s="7"/>
      <c r="J133" s="7"/>
      <c r="K133" s="7"/>
      <c r="L133" s="7"/>
      <c r="N133" s="39"/>
      <c r="O133" s="39"/>
      <c r="P133" s="39"/>
      <c r="Q133" s="39"/>
      <c r="R133" s="39"/>
      <c r="S133" s="39"/>
      <c r="T133" s="39"/>
      <c r="U133" s="39"/>
      <c r="V133" s="39"/>
      <c r="W133" s="39"/>
    </row>
    <row r="134" spans="1:23" x14ac:dyDescent="0.25">
      <c r="A134" s="8"/>
      <c r="B134" s="8"/>
      <c r="C134" s="6"/>
      <c r="D134" s="6"/>
      <c r="E134" s="6"/>
      <c r="G134" s="6"/>
      <c r="H134" s="6"/>
      <c r="I134" s="7"/>
      <c r="J134" s="7"/>
      <c r="K134" s="7"/>
      <c r="L134" s="7"/>
      <c r="N134" s="39"/>
      <c r="O134" s="39"/>
      <c r="P134" s="39"/>
      <c r="Q134" s="39"/>
      <c r="R134" s="39"/>
      <c r="S134" s="39"/>
      <c r="T134" s="39"/>
      <c r="U134" s="39"/>
      <c r="V134" s="39"/>
      <c r="W134" s="39"/>
    </row>
    <row r="135" spans="1:23" x14ac:dyDescent="0.25">
      <c r="A135" s="8"/>
      <c r="B135" s="8"/>
      <c r="C135" s="6"/>
      <c r="D135" s="6"/>
      <c r="E135" s="6"/>
      <c r="G135" s="6"/>
      <c r="H135" s="6"/>
      <c r="I135" s="7"/>
      <c r="J135" s="7"/>
      <c r="K135" s="7"/>
      <c r="L135" s="7"/>
      <c r="N135" s="39"/>
      <c r="O135" s="39"/>
      <c r="P135" s="39"/>
      <c r="Q135" s="39"/>
      <c r="R135" s="39"/>
      <c r="S135" s="39"/>
      <c r="T135" s="39"/>
      <c r="U135" s="39"/>
      <c r="V135" s="39"/>
      <c r="W135" s="39"/>
    </row>
    <row r="136" spans="1:23" x14ac:dyDescent="0.25">
      <c r="A136" s="8"/>
      <c r="B136" s="8"/>
      <c r="C136" s="6"/>
      <c r="D136" s="6"/>
      <c r="E136" s="6"/>
      <c r="G136" s="6"/>
      <c r="H136" s="6"/>
      <c r="I136" s="7"/>
      <c r="J136" s="7"/>
      <c r="K136" s="7"/>
      <c r="L136" s="7"/>
      <c r="N136" s="39"/>
      <c r="O136" s="39"/>
      <c r="P136" s="39"/>
      <c r="Q136" s="39"/>
      <c r="R136" s="39"/>
      <c r="S136" s="39"/>
      <c r="T136" s="39"/>
      <c r="U136" s="39"/>
      <c r="V136" s="39"/>
      <c r="W136" s="39"/>
    </row>
    <row r="137" spans="1:23" x14ac:dyDescent="0.25">
      <c r="A137" s="8"/>
      <c r="B137" s="8"/>
      <c r="C137" s="6"/>
      <c r="D137" s="6"/>
      <c r="E137" s="6"/>
      <c r="G137" s="6"/>
      <c r="H137" s="6"/>
      <c r="I137" s="7"/>
      <c r="J137" s="7"/>
      <c r="K137" s="7"/>
      <c r="L137" s="7"/>
      <c r="N137" s="39"/>
      <c r="O137" s="39"/>
      <c r="P137" s="39"/>
      <c r="Q137" s="39"/>
      <c r="R137" s="39"/>
      <c r="S137" s="39"/>
      <c r="T137" s="39"/>
      <c r="U137" s="39"/>
      <c r="V137" s="39"/>
      <c r="W137" s="39"/>
    </row>
    <row r="138" spans="1:23" x14ac:dyDescent="0.25">
      <c r="A138" s="8"/>
      <c r="B138" s="8"/>
      <c r="C138" s="6"/>
      <c r="D138" s="6"/>
      <c r="E138" s="6"/>
      <c r="G138" s="6"/>
      <c r="H138" s="6"/>
      <c r="I138" s="7"/>
      <c r="J138" s="7"/>
      <c r="K138" s="7"/>
      <c r="L138" s="7"/>
      <c r="N138" s="39"/>
      <c r="O138" s="39"/>
      <c r="P138" s="39"/>
      <c r="Q138" s="39"/>
      <c r="R138" s="39"/>
      <c r="S138" s="39"/>
      <c r="T138" s="39"/>
      <c r="U138" s="39"/>
      <c r="V138" s="39"/>
      <c r="W138" s="39"/>
    </row>
    <row r="139" spans="1:23" x14ac:dyDescent="0.25">
      <c r="A139" s="8"/>
      <c r="B139" s="8"/>
      <c r="C139" s="6"/>
      <c r="D139" s="6"/>
      <c r="E139" s="6"/>
      <c r="G139" s="6"/>
      <c r="H139" s="6"/>
      <c r="I139" s="7"/>
      <c r="J139" s="7"/>
      <c r="K139" s="7"/>
      <c r="L139" s="7"/>
      <c r="N139" s="39"/>
      <c r="O139" s="39"/>
      <c r="P139" s="39"/>
      <c r="Q139" s="39"/>
      <c r="R139" s="39"/>
      <c r="S139" s="39"/>
      <c r="T139" s="39"/>
      <c r="U139" s="39"/>
      <c r="V139" s="39"/>
      <c r="W139" s="39"/>
    </row>
    <row r="140" spans="1:23" x14ac:dyDescent="0.25">
      <c r="A140" s="8"/>
      <c r="B140" s="8"/>
      <c r="C140" s="6"/>
      <c r="D140" s="6"/>
      <c r="E140" s="6"/>
      <c r="G140" s="6"/>
      <c r="H140" s="6"/>
      <c r="I140" s="7"/>
      <c r="J140" s="7"/>
      <c r="K140" s="7"/>
      <c r="L140" s="7"/>
      <c r="N140" s="39"/>
      <c r="O140" s="39"/>
      <c r="P140" s="39"/>
      <c r="Q140" s="39"/>
      <c r="R140" s="39"/>
      <c r="S140" s="39"/>
      <c r="T140" s="39"/>
      <c r="U140" s="39"/>
      <c r="V140" s="39"/>
      <c r="W140" s="39"/>
    </row>
    <row r="141" spans="1:23" x14ac:dyDescent="0.25">
      <c r="A141" s="8"/>
      <c r="B141" s="8"/>
      <c r="C141" s="6"/>
      <c r="D141" s="6"/>
      <c r="E141" s="6"/>
      <c r="G141" s="6"/>
      <c r="H141" s="6"/>
      <c r="I141" s="7"/>
      <c r="J141" s="7"/>
      <c r="K141" s="7"/>
      <c r="L141" s="7"/>
      <c r="N141" s="39"/>
      <c r="O141" s="39"/>
      <c r="P141" s="39"/>
      <c r="Q141" s="39"/>
      <c r="R141" s="39"/>
      <c r="S141" s="39"/>
      <c r="T141" s="39"/>
      <c r="U141" s="39"/>
      <c r="V141" s="39"/>
      <c r="W141" s="39"/>
    </row>
    <row r="142" spans="1:23" x14ac:dyDescent="0.25">
      <c r="A142" s="8"/>
      <c r="B142" s="8"/>
      <c r="C142" s="6"/>
      <c r="D142" s="6"/>
      <c r="E142" s="6"/>
      <c r="G142" s="6"/>
      <c r="H142" s="6"/>
      <c r="I142" s="7"/>
      <c r="J142" s="7"/>
      <c r="K142" s="7"/>
      <c r="L142" s="7"/>
      <c r="N142" s="39"/>
      <c r="O142" s="39"/>
      <c r="P142" s="39"/>
      <c r="Q142" s="39"/>
      <c r="R142" s="39"/>
      <c r="S142" s="39"/>
      <c r="T142" s="39"/>
      <c r="U142" s="39"/>
      <c r="V142" s="39"/>
      <c r="W142" s="39"/>
    </row>
    <row r="143" spans="1:23" x14ac:dyDescent="0.25">
      <c r="A143" s="8"/>
      <c r="B143" s="8"/>
      <c r="C143" s="6"/>
      <c r="D143" s="6"/>
      <c r="E143" s="6"/>
      <c r="G143" s="6"/>
      <c r="H143" s="6"/>
      <c r="I143" s="7"/>
      <c r="J143" s="7"/>
      <c r="K143" s="7"/>
      <c r="L143" s="7"/>
      <c r="N143" s="39"/>
      <c r="O143" s="39"/>
      <c r="P143" s="39"/>
      <c r="Q143" s="39"/>
      <c r="R143" s="39"/>
      <c r="S143" s="39"/>
      <c r="T143" s="39"/>
      <c r="U143" s="39"/>
      <c r="V143" s="39"/>
      <c r="W143" s="39"/>
    </row>
    <row r="144" spans="1:23" x14ac:dyDescent="0.25">
      <c r="A144" s="8"/>
      <c r="B144" s="8"/>
      <c r="C144" s="6"/>
      <c r="D144" s="6"/>
      <c r="E144" s="6"/>
      <c r="G144" s="6"/>
      <c r="H144" s="6"/>
      <c r="I144" s="7"/>
      <c r="J144" s="7"/>
      <c r="K144" s="7"/>
      <c r="L144" s="7"/>
      <c r="N144" s="39"/>
      <c r="O144" s="39"/>
      <c r="P144" s="39"/>
      <c r="Q144" s="39"/>
      <c r="R144" s="39"/>
      <c r="S144" s="39"/>
      <c r="T144" s="39"/>
      <c r="U144" s="39"/>
      <c r="V144" s="39"/>
      <c r="W144" s="39"/>
    </row>
    <row r="145" spans="1:23" x14ac:dyDescent="0.25">
      <c r="A145" s="8"/>
      <c r="B145" s="8"/>
      <c r="C145" s="6"/>
      <c r="D145" s="6"/>
      <c r="E145" s="6"/>
      <c r="G145" s="6"/>
      <c r="H145" s="6"/>
      <c r="I145" s="7"/>
      <c r="J145" s="7"/>
      <c r="K145" s="7"/>
      <c r="L145" s="7"/>
      <c r="N145" s="39"/>
      <c r="O145" s="39"/>
      <c r="P145" s="39"/>
      <c r="Q145" s="39"/>
      <c r="R145" s="39"/>
      <c r="S145" s="39"/>
      <c r="T145" s="39"/>
      <c r="U145" s="39"/>
      <c r="V145" s="39"/>
      <c r="W145" s="39"/>
    </row>
    <row r="146" spans="1:23" x14ac:dyDescent="0.25">
      <c r="A146" s="8"/>
      <c r="B146" s="8"/>
      <c r="C146" s="6"/>
      <c r="D146" s="6"/>
      <c r="E146" s="6"/>
      <c r="G146" s="6"/>
      <c r="H146" s="6"/>
      <c r="I146" s="7"/>
      <c r="J146" s="7"/>
      <c r="K146" s="7"/>
      <c r="L146" s="7"/>
      <c r="N146" s="39"/>
      <c r="O146" s="39"/>
      <c r="P146" s="39"/>
      <c r="Q146" s="39"/>
      <c r="R146" s="39"/>
      <c r="S146" s="39"/>
      <c r="T146" s="39"/>
      <c r="U146" s="39"/>
      <c r="V146" s="39"/>
      <c r="W146" s="39"/>
    </row>
    <row r="147" spans="1:23" x14ac:dyDescent="0.25">
      <c r="A147" s="8"/>
      <c r="B147" s="8"/>
      <c r="C147" s="6"/>
      <c r="D147" s="6"/>
      <c r="E147" s="6"/>
      <c r="G147" s="6"/>
      <c r="H147" s="6"/>
      <c r="I147" s="7"/>
      <c r="J147" s="7"/>
      <c r="K147" s="7"/>
      <c r="L147" s="7"/>
      <c r="N147" s="39"/>
      <c r="O147" s="39"/>
      <c r="P147" s="39"/>
      <c r="Q147" s="39"/>
      <c r="R147" s="39"/>
      <c r="S147" s="39"/>
      <c r="T147" s="39"/>
      <c r="U147" s="39"/>
      <c r="V147" s="39"/>
      <c r="W147" s="39"/>
    </row>
    <row r="148" spans="1:23" x14ac:dyDescent="0.25">
      <c r="A148" s="8"/>
      <c r="B148" s="8"/>
      <c r="C148" s="6"/>
      <c r="D148" s="6"/>
      <c r="E148" s="6"/>
      <c r="G148" s="6"/>
      <c r="H148" s="6"/>
      <c r="I148" s="7"/>
      <c r="J148" s="7"/>
      <c r="K148" s="7"/>
      <c r="L148" s="7"/>
      <c r="N148" s="39"/>
      <c r="O148" s="39"/>
      <c r="P148" s="39"/>
      <c r="Q148" s="39"/>
      <c r="R148" s="39"/>
      <c r="S148" s="39"/>
      <c r="T148" s="39"/>
      <c r="U148" s="39"/>
      <c r="V148" s="39"/>
      <c r="W148" s="39"/>
    </row>
    <row r="149" spans="1:23" x14ac:dyDescent="0.25">
      <c r="A149" s="8"/>
      <c r="B149" s="8"/>
      <c r="C149" s="6"/>
      <c r="D149" s="6"/>
      <c r="E149" s="6"/>
      <c r="G149" s="6"/>
      <c r="H149" s="6"/>
      <c r="I149" s="7"/>
      <c r="J149" s="7"/>
      <c r="K149" s="7"/>
      <c r="L149" s="7"/>
      <c r="N149" s="39"/>
      <c r="O149" s="39"/>
      <c r="P149" s="39"/>
      <c r="Q149" s="39"/>
      <c r="R149" s="39"/>
      <c r="S149" s="39"/>
      <c r="T149" s="39"/>
      <c r="U149" s="39"/>
      <c r="V149" s="39"/>
      <c r="W149" s="39"/>
    </row>
    <row r="150" spans="1:23" x14ac:dyDescent="0.25">
      <c r="A150" s="8"/>
      <c r="B150" s="8"/>
      <c r="C150" s="6"/>
      <c r="D150" s="6"/>
      <c r="E150" s="6"/>
      <c r="G150" s="6"/>
      <c r="H150" s="6"/>
      <c r="I150" s="7"/>
      <c r="J150" s="7"/>
      <c r="K150" s="7"/>
      <c r="L150" s="7"/>
      <c r="N150" s="39"/>
      <c r="O150" s="39"/>
      <c r="P150" s="39"/>
      <c r="Q150" s="39"/>
      <c r="R150" s="39"/>
      <c r="S150" s="39"/>
      <c r="T150" s="39"/>
      <c r="U150" s="39"/>
      <c r="V150" s="39"/>
      <c r="W150" s="39"/>
    </row>
    <row r="151" spans="1:23" x14ac:dyDescent="0.25">
      <c r="A151" s="8"/>
      <c r="B151" s="8"/>
      <c r="C151" s="6"/>
      <c r="D151" s="6"/>
      <c r="E151" s="6"/>
      <c r="G151" s="6"/>
      <c r="H151" s="6"/>
      <c r="I151" s="7"/>
      <c r="J151" s="7"/>
      <c r="K151" s="7"/>
      <c r="L151" s="7"/>
      <c r="N151" s="39"/>
      <c r="O151" s="39"/>
      <c r="P151" s="39"/>
      <c r="Q151" s="39"/>
      <c r="R151" s="39"/>
      <c r="S151" s="39"/>
      <c r="T151" s="39"/>
      <c r="U151" s="39"/>
      <c r="V151" s="39"/>
      <c r="W151" s="39"/>
    </row>
    <row r="152" spans="1:23" x14ac:dyDescent="0.25">
      <c r="A152" s="8"/>
      <c r="B152" s="8"/>
      <c r="C152" s="6"/>
      <c r="D152" s="6"/>
      <c r="E152" s="6"/>
      <c r="G152" s="6"/>
      <c r="H152" s="6"/>
      <c r="I152" s="7"/>
      <c r="J152" s="7"/>
      <c r="K152" s="7"/>
      <c r="L152" s="7"/>
      <c r="N152" s="39"/>
      <c r="O152" s="39"/>
      <c r="P152" s="39"/>
      <c r="Q152" s="39"/>
      <c r="R152" s="39"/>
      <c r="S152" s="39"/>
      <c r="T152" s="39"/>
      <c r="U152" s="39"/>
      <c r="V152" s="39"/>
      <c r="W152" s="39"/>
    </row>
    <row r="153" spans="1:23" x14ac:dyDescent="0.25">
      <c r="A153" s="8"/>
      <c r="B153" s="8"/>
      <c r="C153" s="6"/>
      <c r="D153" s="6"/>
      <c r="E153" s="6"/>
      <c r="G153" s="6"/>
      <c r="H153" s="6"/>
      <c r="I153" s="7"/>
      <c r="J153" s="7"/>
      <c r="K153" s="7"/>
      <c r="L153" s="7"/>
      <c r="N153" s="39"/>
      <c r="O153" s="39"/>
      <c r="P153" s="39"/>
      <c r="Q153" s="39"/>
      <c r="R153" s="39"/>
      <c r="S153" s="39"/>
      <c r="T153" s="39"/>
      <c r="U153" s="39"/>
      <c r="V153" s="39"/>
      <c r="W153" s="39"/>
    </row>
    <row r="154" spans="1:23" x14ac:dyDescent="0.25">
      <c r="A154" s="8"/>
      <c r="B154" s="8"/>
      <c r="C154" s="6"/>
      <c r="D154" s="6"/>
      <c r="E154" s="6"/>
      <c r="G154" s="6"/>
      <c r="H154" s="6"/>
      <c r="I154" s="7"/>
      <c r="J154" s="7"/>
      <c r="K154" s="7"/>
      <c r="L154" s="7"/>
      <c r="N154" s="39"/>
      <c r="O154" s="39"/>
      <c r="P154" s="39"/>
      <c r="Q154" s="39"/>
      <c r="R154" s="39"/>
      <c r="S154" s="39"/>
      <c r="T154" s="39"/>
      <c r="U154" s="39"/>
      <c r="V154" s="39"/>
      <c r="W154" s="39"/>
    </row>
    <row r="155" spans="1:23" x14ac:dyDescent="0.25">
      <c r="A155" s="8"/>
      <c r="B155" s="8"/>
      <c r="C155" s="6"/>
      <c r="D155" s="6"/>
      <c r="E155" s="6"/>
      <c r="G155" s="6"/>
      <c r="H155" s="6"/>
      <c r="I155" s="7"/>
      <c r="J155" s="7"/>
      <c r="K155" s="7"/>
      <c r="L155" s="7"/>
      <c r="N155" s="39"/>
      <c r="O155" s="39"/>
      <c r="P155" s="39"/>
      <c r="Q155" s="39"/>
      <c r="R155" s="39"/>
      <c r="S155" s="39"/>
      <c r="T155" s="39"/>
      <c r="U155" s="39"/>
      <c r="V155" s="39"/>
      <c r="W155" s="39"/>
    </row>
    <row r="156" spans="1:23" x14ac:dyDescent="0.25">
      <c r="A156" s="8"/>
      <c r="B156" s="8"/>
      <c r="C156" s="6"/>
      <c r="D156" s="6"/>
      <c r="E156" s="6"/>
      <c r="G156" s="6"/>
      <c r="H156" s="6"/>
      <c r="I156" s="7"/>
      <c r="J156" s="7"/>
      <c r="K156" s="7"/>
      <c r="L156" s="7"/>
      <c r="N156" s="39"/>
      <c r="O156" s="39"/>
      <c r="P156" s="39"/>
      <c r="Q156" s="39"/>
      <c r="R156" s="39"/>
      <c r="S156" s="39"/>
      <c r="T156" s="39"/>
      <c r="U156" s="39"/>
      <c r="V156" s="39"/>
      <c r="W156" s="39"/>
    </row>
    <row r="157" spans="1:23" x14ac:dyDescent="0.25">
      <c r="A157" s="8"/>
      <c r="B157" s="8"/>
      <c r="C157" s="6"/>
      <c r="D157" s="6"/>
      <c r="E157" s="6"/>
      <c r="G157" s="6"/>
      <c r="H157" s="6"/>
      <c r="I157" s="7"/>
      <c r="J157" s="7"/>
      <c r="K157" s="7"/>
      <c r="L157" s="7"/>
      <c r="N157" s="39"/>
      <c r="O157" s="39"/>
      <c r="P157" s="39"/>
      <c r="Q157" s="39"/>
      <c r="R157" s="39"/>
      <c r="S157" s="39"/>
      <c r="T157" s="39"/>
      <c r="U157" s="39"/>
      <c r="V157" s="39"/>
      <c r="W157" s="39"/>
    </row>
    <row r="158" spans="1:23" x14ac:dyDescent="0.25">
      <c r="A158" s="8"/>
      <c r="B158" s="8"/>
      <c r="C158" s="6"/>
      <c r="D158" s="6"/>
      <c r="E158" s="6"/>
      <c r="G158" s="6"/>
      <c r="H158" s="6"/>
      <c r="I158" s="7"/>
      <c r="J158" s="7"/>
      <c r="K158" s="7"/>
      <c r="L158" s="7"/>
      <c r="N158" s="39"/>
      <c r="O158" s="39"/>
      <c r="P158" s="39"/>
      <c r="Q158" s="39"/>
      <c r="R158" s="39"/>
      <c r="S158" s="39"/>
      <c r="T158" s="39"/>
      <c r="U158" s="39"/>
      <c r="V158" s="39"/>
      <c r="W158" s="39"/>
    </row>
    <row r="159" spans="1:23" x14ac:dyDescent="0.25">
      <c r="A159" s="8"/>
      <c r="B159" s="8"/>
      <c r="C159" s="6"/>
      <c r="D159" s="6"/>
      <c r="E159" s="6"/>
      <c r="G159" s="6"/>
      <c r="H159" s="6"/>
      <c r="I159" s="7"/>
      <c r="J159" s="7"/>
      <c r="K159" s="7"/>
      <c r="L159" s="7"/>
      <c r="N159" s="39"/>
      <c r="O159" s="39"/>
      <c r="P159" s="39"/>
      <c r="Q159" s="39"/>
      <c r="R159" s="39"/>
      <c r="S159" s="39"/>
      <c r="T159" s="39"/>
      <c r="U159" s="39"/>
      <c r="V159" s="39"/>
      <c r="W159" s="39"/>
    </row>
    <row r="160" spans="1:23" x14ac:dyDescent="0.25">
      <c r="A160" s="8"/>
      <c r="B160" s="8"/>
      <c r="C160" s="6"/>
      <c r="D160" s="6"/>
      <c r="E160" s="6"/>
      <c r="G160" s="6"/>
      <c r="H160" s="6"/>
      <c r="I160" s="7"/>
      <c r="J160" s="7"/>
      <c r="K160" s="7"/>
      <c r="L160" s="7"/>
      <c r="N160" s="39"/>
      <c r="O160" s="39"/>
      <c r="P160" s="39"/>
      <c r="Q160" s="39"/>
      <c r="R160" s="39"/>
      <c r="S160" s="39"/>
      <c r="T160" s="39"/>
      <c r="U160" s="39"/>
      <c r="V160" s="39"/>
      <c r="W160" s="39"/>
    </row>
    <row r="161" spans="1:23" x14ac:dyDescent="0.25">
      <c r="A161" s="8"/>
      <c r="B161" s="8"/>
      <c r="C161" s="6"/>
      <c r="D161" s="6"/>
      <c r="E161" s="6"/>
      <c r="G161" s="6"/>
      <c r="H161" s="6"/>
      <c r="I161" s="7"/>
      <c r="J161" s="7"/>
      <c r="K161" s="7"/>
      <c r="L161" s="7"/>
      <c r="N161" s="39"/>
      <c r="O161" s="39"/>
      <c r="P161" s="39"/>
      <c r="Q161" s="39"/>
      <c r="R161" s="39"/>
      <c r="S161" s="39"/>
      <c r="T161" s="39"/>
      <c r="U161" s="39"/>
      <c r="V161" s="39"/>
      <c r="W161" s="39"/>
    </row>
    <row r="162" spans="1:23" x14ac:dyDescent="0.25">
      <c r="A162" s="8"/>
      <c r="B162" s="8"/>
      <c r="C162" s="6"/>
      <c r="D162" s="6"/>
      <c r="E162" s="6"/>
      <c r="G162" s="6"/>
      <c r="H162" s="6"/>
      <c r="I162" s="7"/>
      <c r="J162" s="7"/>
      <c r="K162" s="7"/>
      <c r="L162" s="7"/>
      <c r="N162" s="39"/>
      <c r="O162" s="39"/>
      <c r="P162" s="39"/>
      <c r="Q162" s="39"/>
      <c r="R162" s="39"/>
      <c r="S162" s="39"/>
      <c r="T162" s="39"/>
      <c r="U162" s="39"/>
      <c r="V162" s="39"/>
      <c r="W162" s="39"/>
    </row>
    <row r="163" spans="1:23" x14ac:dyDescent="0.25">
      <c r="A163" s="8"/>
      <c r="B163" s="8"/>
      <c r="C163" s="6"/>
      <c r="D163" s="6"/>
      <c r="E163" s="6"/>
      <c r="G163" s="6"/>
      <c r="H163" s="6"/>
      <c r="I163" s="7"/>
      <c r="J163" s="7"/>
      <c r="K163" s="7"/>
      <c r="L163" s="7"/>
      <c r="N163" s="39"/>
      <c r="O163" s="39"/>
      <c r="P163" s="39"/>
      <c r="Q163" s="39"/>
      <c r="R163" s="39"/>
      <c r="S163" s="39"/>
      <c r="T163" s="39"/>
      <c r="U163" s="39"/>
      <c r="V163" s="39"/>
      <c r="W163" s="39"/>
    </row>
    <row r="164" spans="1:23" x14ac:dyDescent="0.25">
      <c r="A164" s="8"/>
      <c r="B164" s="8"/>
      <c r="C164" s="6"/>
      <c r="D164" s="6"/>
      <c r="E164" s="6"/>
      <c r="G164" s="6"/>
      <c r="H164" s="6"/>
      <c r="I164" s="7"/>
      <c r="J164" s="7"/>
      <c r="K164" s="7"/>
      <c r="L164" s="7"/>
      <c r="N164" s="39"/>
      <c r="O164" s="39"/>
      <c r="P164" s="39"/>
      <c r="Q164" s="39"/>
      <c r="R164" s="39"/>
      <c r="S164" s="39"/>
      <c r="T164" s="39"/>
      <c r="U164" s="39"/>
      <c r="V164" s="39"/>
      <c r="W164" s="39"/>
    </row>
    <row r="165" spans="1:23" x14ac:dyDescent="0.25">
      <c r="A165" s="8"/>
      <c r="B165" s="8"/>
      <c r="C165" s="6"/>
      <c r="D165" s="6"/>
      <c r="E165" s="6"/>
      <c r="G165" s="6"/>
      <c r="H165" s="6"/>
      <c r="I165" s="7"/>
      <c r="J165" s="7"/>
      <c r="K165" s="7"/>
      <c r="L165" s="7"/>
      <c r="N165" s="39"/>
      <c r="O165" s="39"/>
      <c r="P165" s="39"/>
      <c r="Q165" s="39"/>
      <c r="R165" s="39"/>
      <c r="S165" s="39"/>
      <c r="T165" s="39"/>
      <c r="U165" s="39"/>
      <c r="V165" s="39"/>
      <c r="W165" s="39"/>
    </row>
    <row r="166" spans="1:23" x14ac:dyDescent="0.25">
      <c r="A166" s="8"/>
      <c r="B166" s="8"/>
      <c r="C166" s="6"/>
      <c r="D166" s="6"/>
      <c r="E166" s="6"/>
      <c r="G166" s="6"/>
      <c r="H166" s="6"/>
      <c r="I166" s="7"/>
      <c r="J166" s="7"/>
      <c r="K166" s="7"/>
      <c r="L166" s="7"/>
      <c r="N166" s="39"/>
      <c r="O166" s="39"/>
      <c r="P166" s="39"/>
      <c r="Q166" s="39"/>
      <c r="R166" s="39"/>
      <c r="S166" s="39"/>
      <c r="T166" s="39"/>
      <c r="U166" s="39"/>
      <c r="V166" s="39"/>
      <c r="W166" s="39"/>
    </row>
    <row r="167" spans="1:23" x14ac:dyDescent="0.25">
      <c r="A167" s="8"/>
      <c r="B167" s="8"/>
      <c r="C167" s="6"/>
      <c r="D167" s="6"/>
      <c r="E167" s="6"/>
      <c r="G167" s="6"/>
      <c r="H167" s="6"/>
      <c r="I167" s="7"/>
      <c r="J167" s="7"/>
      <c r="K167" s="7"/>
      <c r="L167" s="7"/>
      <c r="N167" s="39"/>
      <c r="O167" s="39"/>
      <c r="P167" s="39"/>
      <c r="Q167" s="39"/>
      <c r="R167" s="39"/>
      <c r="S167" s="39"/>
      <c r="T167" s="39"/>
      <c r="U167" s="39"/>
      <c r="V167" s="39"/>
      <c r="W167" s="39"/>
    </row>
    <row r="168" spans="1:23" x14ac:dyDescent="0.25">
      <c r="A168" s="8"/>
      <c r="B168" s="8"/>
      <c r="C168" s="6"/>
      <c r="D168" s="6"/>
      <c r="E168" s="6"/>
      <c r="G168" s="6"/>
      <c r="H168" s="6"/>
      <c r="I168" s="7"/>
      <c r="J168" s="7"/>
      <c r="K168" s="7"/>
      <c r="L168" s="7"/>
      <c r="N168" s="39"/>
      <c r="O168" s="39"/>
      <c r="P168" s="39"/>
      <c r="Q168" s="39"/>
      <c r="R168" s="39"/>
      <c r="S168" s="39"/>
      <c r="T168" s="39"/>
      <c r="U168" s="39"/>
      <c r="V168" s="39"/>
      <c r="W168" s="39"/>
    </row>
    <row r="169" spans="1:23" x14ac:dyDescent="0.25">
      <c r="A169" s="8"/>
      <c r="B169" s="8"/>
      <c r="C169" s="6"/>
      <c r="D169" s="6"/>
      <c r="E169" s="6"/>
      <c r="G169" s="6"/>
      <c r="H169" s="6"/>
      <c r="I169" s="7"/>
      <c r="J169" s="7"/>
      <c r="K169" s="7"/>
      <c r="L169" s="7"/>
      <c r="N169" s="39"/>
      <c r="O169" s="39"/>
      <c r="P169" s="39"/>
      <c r="Q169" s="39"/>
      <c r="R169" s="39"/>
      <c r="S169" s="39"/>
      <c r="T169" s="39"/>
      <c r="U169" s="39"/>
      <c r="V169" s="39"/>
      <c r="W169" s="39"/>
    </row>
    <row r="170" spans="1:23" x14ac:dyDescent="0.25">
      <c r="A170" s="8"/>
      <c r="B170" s="8"/>
      <c r="C170" s="6"/>
      <c r="D170" s="6"/>
      <c r="E170" s="6"/>
      <c r="G170" s="6"/>
      <c r="H170" s="6"/>
      <c r="I170" s="7"/>
      <c r="J170" s="7"/>
      <c r="K170" s="7"/>
      <c r="L170" s="7"/>
      <c r="N170" s="39"/>
      <c r="O170" s="39"/>
      <c r="P170" s="39"/>
      <c r="Q170" s="39"/>
      <c r="R170" s="39"/>
      <c r="S170" s="39"/>
      <c r="T170" s="39"/>
      <c r="U170" s="39"/>
      <c r="V170" s="39"/>
      <c r="W170" s="39"/>
    </row>
    <row r="171" spans="1:23" x14ac:dyDescent="0.25">
      <c r="A171" s="8"/>
      <c r="B171" s="8"/>
      <c r="C171" s="6"/>
      <c r="D171" s="6"/>
      <c r="E171" s="6"/>
      <c r="G171" s="6"/>
      <c r="H171" s="6"/>
      <c r="I171" s="7"/>
      <c r="J171" s="7"/>
      <c r="K171" s="7"/>
      <c r="L171" s="7"/>
      <c r="N171" s="39"/>
      <c r="O171" s="39"/>
      <c r="P171" s="39"/>
      <c r="Q171" s="39"/>
      <c r="R171" s="39"/>
      <c r="S171" s="39"/>
      <c r="T171" s="39"/>
      <c r="U171" s="39"/>
      <c r="V171" s="39"/>
      <c r="W171" s="39"/>
    </row>
    <row r="172" spans="1:23" x14ac:dyDescent="0.25">
      <c r="A172" s="8"/>
      <c r="B172" s="8"/>
      <c r="C172" s="6"/>
      <c r="D172" s="6"/>
      <c r="E172" s="6"/>
      <c r="G172" s="6"/>
      <c r="H172" s="6"/>
      <c r="I172" s="7"/>
      <c r="J172" s="7"/>
      <c r="K172" s="7"/>
      <c r="L172" s="7"/>
      <c r="N172" s="39"/>
      <c r="O172" s="39"/>
      <c r="P172" s="39"/>
      <c r="Q172" s="39"/>
      <c r="R172" s="39"/>
      <c r="S172" s="39"/>
      <c r="T172" s="39"/>
      <c r="U172" s="39"/>
      <c r="V172" s="39"/>
      <c r="W172" s="39"/>
    </row>
    <row r="173" spans="1:23" x14ac:dyDescent="0.25">
      <c r="A173" s="8"/>
      <c r="B173" s="8"/>
      <c r="C173" s="6"/>
      <c r="D173" s="6"/>
      <c r="E173" s="6"/>
      <c r="G173" s="6"/>
      <c r="H173" s="6"/>
      <c r="I173" s="7"/>
      <c r="J173" s="7"/>
      <c r="K173" s="7"/>
      <c r="L173" s="7"/>
      <c r="N173" s="39"/>
      <c r="O173" s="39"/>
      <c r="P173" s="39"/>
      <c r="Q173" s="39"/>
      <c r="R173" s="39"/>
      <c r="S173" s="39"/>
      <c r="T173" s="39"/>
      <c r="U173" s="39"/>
      <c r="V173" s="39"/>
      <c r="W173" s="39"/>
    </row>
    <row r="174" spans="1:23" x14ac:dyDescent="0.25">
      <c r="A174" s="8"/>
      <c r="B174" s="8"/>
      <c r="C174" s="6"/>
      <c r="D174" s="6"/>
      <c r="E174" s="6"/>
      <c r="G174" s="6"/>
      <c r="H174" s="6"/>
      <c r="I174" s="7"/>
      <c r="J174" s="7"/>
      <c r="K174" s="7"/>
      <c r="L174" s="7"/>
      <c r="N174" s="39"/>
      <c r="O174" s="39"/>
      <c r="P174" s="39"/>
      <c r="Q174" s="39"/>
      <c r="R174" s="39"/>
      <c r="S174" s="39"/>
      <c r="T174" s="39"/>
      <c r="U174" s="39"/>
      <c r="V174" s="39"/>
      <c r="W174" s="39"/>
    </row>
    <row r="175" spans="1:23" x14ac:dyDescent="0.25">
      <c r="A175" s="8"/>
      <c r="B175" s="8"/>
      <c r="C175" s="6"/>
      <c r="D175" s="6"/>
      <c r="E175" s="6"/>
      <c r="G175" s="6"/>
      <c r="H175" s="6"/>
      <c r="I175" s="7"/>
      <c r="J175" s="7"/>
      <c r="K175" s="7"/>
      <c r="L175" s="7"/>
      <c r="N175" s="39"/>
      <c r="O175" s="39"/>
      <c r="P175" s="39"/>
      <c r="Q175" s="39"/>
      <c r="R175" s="39"/>
      <c r="S175" s="39"/>
      <c r="T175" s="39"/>
      <c r="U175" s="39"/>
      <c r="V175" s="39"/>
      <c r="W175" s="39"/>
    </row>
    <row r="176" spans="1:23" x14ac:dyDescent="0.25">
      <c r="A176" s="8"/>
      <c r="B176" s="8"/>
      <c r="C176" s="6"/>
      <c r="D176" s="6"/>
      <c r="E176" s="6"/>
      <c r="G176" s="6"/>
      <c r="H176" s="6"/>
      <c r="I176" s="7"/>
      <c r="J176" s="7"/>
      <c r="K176" s="7"/>
      <c r="L176" s="7"/>
      <c r="N176" s="39"/>
      <c r="O176" s="39"/>
      <c r="P176" s="39"/>
      <c r="Q176" s="39"/>
      <c r="R176" s="39"/>
      <c r="S176" s="39"/>
      <c r="T176" s="39"/>
      <c r="U176" s="39"/>
      <c r="V176" s="39"/>
      <c r="W176" s="39"/>
    </row>
    <row r="177" spans="1:23" x14ac:dyDescent="0.25">
      <c r="A177" s="8"/>
      <c r="B177" s="8"/>
      <c r="C177" s="6"/>
      <c r="D177" s="6"/>
      <c r="E177" s="6"/>
      <c r="G177" s="6"/>
      <c r="H177" s="6"/>
      <c r="I177" s="7"/>
      <c r="J177" s="7"/>
      <c r="K177" s="7"/>
      <c r="L177" s="7"/>
      <c r="N177" s="39"/>
      <c r="O177" s="39"/>
      <c r="P177" s="39"/>
      <c r="Q177" s="39"/>
      <c r="R177" s="39"/>
      <c r="S177" s="39"/>
      <c r="T177" s="39"/>
      <c r="U177" s="39"/>
      <c r="V177" s="39"/>
      <c r="W177" s="39"/>
    </row>
    <row r="178" spans="1:23" x14ac:dyDescent="0.25">
      <c r="A178" s="8"/>
      <c r="H178" s="6"/>
      <c r="I178" s="7"/>
      <c r="J178" s="7"/>
      <c r="K178" s="7"/>
      <c r="L178" s="7"/>
      <c r="N178" s="39"/>
      <c r="O178" s="39"/>
      <c r="P178" s="39"/>
      <c r="Q178" s="39"/>
      <c r="R178" s="39"/>
      <c r="S178" s="39"/>
      <c r="T178" s="39"/>
      <c r="U178" s="39"/>
      <c r="V178" s="39"/>
      <c r="W178" s="39"/>
    </row>
  </sheetData>
  <autoFilter ref="A3:W18" xr:uid="{00000000-0001-0000-0000-000000000000}">
    <sortState xmlns:xlrd2="http://schemas.microsoft.com/office/spreadsheetml/2017/richdata2" ref="A4:W18">
      <sortCondition ref="B3:B18"/>
    </sortState>
  </autoFilter>
  <mergeCells count="2">
    <mergeCell ref="N2:O2"/>
    <mergeCell ref="P2:W2"/>
  </mergeCells>
  <conditionalFormatting sqref="A4:M25">
    <cfRule type="expression" dxfId="2" priority="1">
      <formula>$L4&gt;2023</formula>
    </cfRule>
    <cfRule type="expression" dxfId="1" priority="2">
      <formula>$J4&gt;2023</formula>
    </cfRule>
  </conditionalFormatting>
  <conditionalFormatting sqref="M28:M36">
    <cfRule type="expression" dxfId="0" priority="7">
      <formula>$L28&gt;0</formula>
    </cfRule>
  </conditionalFormatting>
  <pageMargins left="0.7" right="0.7" top="0.75" bottom="0.75" header="0.3" footer="0.3"/>
  <pageSetup scale="27"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Maintenance Log for Website</vt:lpstr>
    </vt:vector>
  </TitlesOfParts>
  <Manager/>
  <Company>Iteris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Cliff Heise</dc:creator>
  <cp:keywords/>
  <dc:description/>
  <cp:lastModifiedBy>Cliff Heise</cp:lastModifiedBy>
  <cp:revision/>
  <dcterms:created xsi:type="dcterms:W3CDTF">2020-11-22T05:01:57Z</dcterms:created>
  <dcterms:modified xsi:type="dcterms:W3CDTF">2025-03-20T21:29:32Z</dcterms:modified>
  <cp:category/>
  <cp:contentStatus/>
</cp:coreProperties>
</file>